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.zhang\OneDrive - HCCSS\Financial Reporting\External Reporting\MOH Reporting\BPSAA Quarterly Executive Expenses\2025-26 Reporting\Q1\"/>
    </mc:Choice>
  </mc:AlternateContent>
  <bookViews>
    <workbookView xWindow="-120" yWindow="-120" windowWidth="25440" windowHeight="15390" tabRatio="733"/>
  </bookViews>
  <sheets>
    <sheet name="Summary" sheetId="14" r:id="rId1"/>
    <sheet name="Anna Greenberg" sheetId="16" r:id="rId2"/>
    <sheet name="Lisa Tweedy" sheetId="4" r:id="rId3"/>
    <sheet name="Cindy Ward" sheetId="9" r:id="rId4"/>
    <sheet name="Tini Le" sheetId="10" r:id="rId5"/>
    <sheet name="Marla Krakower" sheetId="11" r:id="rId6"/>
    <sheet name="Lisa Burden" sheetId="12" r:id="rId7"/>
    <sheet name="Michael  McClurg" sheetId="17" r:id="rId8"/>
    <sheet name="Drop Down Menu" sheetId="13" r:id="rId9"/>
  </sheets>
  <externalReferences>
    <externalReference r:id="rId10"/>
  </externalReferences>
  <definedNames>
    <definedName name="_xlnm._FilterDatabase" localSheetId="1" hidden="1">'Anna Greenberg'!$B$16:$F$31</definedName>
    <definedName name="_xlnm.Print_Area" localSheetId="1">'Anna Greenberg'!$A$7:$G$31</definedName>
    <definedName name="_xlnm.Print_Area" localSheetId="3">'Cindy Ward'!$A$1:$G$32</definedName>
    <definedName name="_xlnm.Print_Area" localSheetId="2">'Lisa Tweedy'!$A$1:$G$37</definedName>
    <definedName name="_xlnm.Print_Area" localSheetId="5">'Marla Krakower'!$A$1:$G$36</definedName>
    <definedName name="_xlnm.Print_Area" localSheetId="0">Summary!$A$1:$F$25</definedName>
    <definedName name="_xlnm.Print_Area" localSheetId="4">'Tini Le'!$A$1:$G$47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21" i="4"/>
  <c r="D19" i="4"/>
  <c r="D17" i="4"/>
  <c r="D31" i="12" l="1"/>
  <c r="D30" i="12"/>
  <c r="D29" i="12"/>
  <c r="D20" i="12"/>
  <c r="D19" i="12"/>
  <c r="D18" i="12"/>
  <c r="D17" i="12"/>
  <c r="D28" i="12"/>
  <c r="D26" i="12"/>
  <c r="D24" i="12"/>
  <c r="D23" i="12"/>
  <c r="D21" i="12"/>
  <c r="D22" i="12"/>
  <c r="D32" i="17" l="1"/>
  <c r="D31" i="16" l="1"/>
  <c r="D19" i="14" l="1"/>
  <c r="D12" i="14" s="1"/>
  <c r="D31" i="11" l="1"/>
  <c r="D28" i="9"/>
  <c r="D35" i="12" l="1"/>
  <c r="D41" i="10" l="1"/>
  <c r="D36" i="4" l="1"/>
</calcChain>
</file>

<file path=xl/sharedStrings.xml><?xml version="1.0" encoding="utf-8"?>
<sst xmlns="http://schemas.openxmlformats.org/spreadsheetml/2006/main" count="203" uniqueCount="51">
  <si>
    <t xml:space="preserve">
Ontario Health atHome
Board Expenses</t>
  </si>
  <si>
    <t>Purpose:</t>
  </si>
  <si>
    <t>Ontario Health atHome Posting of Travel, Meal and Hospitality Expense for Quarter 1 - Fiscal Year 2025/26</t>
  </si>
  <si>
    <t>Total of all expenses - Executives:</t>
  </si>
  <si>
    <t>Total of each individual's expenses:</t>
  </si>
  <si>
    <t>Anna Greenberg</t>
  </si>
  <si>
    <t>Interim Chief Executive Office</t>
  </si>
  <si>
    <t>Lisa Tweedy</t>
  </si>
  <si>
    <t>Chief Human Resources Officer</t>
  </si>
  <si>
    <t>Cindy Ward</t>
  </si>
  <si>
    <t>Interim Chief Financial Officer</t>
  </si>
  <si>
    <t>Tini Le</t>
  </si>
  <si>
    <t>Chief, Quality, Safety  &amp; Risk officer</t>
  </si>
  <si>
    <t>Marla Krakower</t>
  </si>
  <si>
    <t>Chief Strategy, Transformation and Engagement Officer</t>
  </si>
  <si>
    <t>Lisa Burden</t>
  </si>
  <si>
    <t>Chief Patient Services Officer</t>
  </si>
  <si>
    <t>Michael McClurg</t>
  </si>
  <si>
    <t>VP President, Legal Services</t>
  </si>
  <si>
    <t>Name:</t>
  </si>
  <si>
    <t>Title:</t>
  </si>
  <si>
    <t>Interim Chief Executive Officer</t>
  </si>
  <si>
    <t>Reporting Period:</t>
  </si>
  <si>
    <t>Q1 2025-26</t>
  </si>
  <si>
    <t>Date</t>
  </si>
  <si>
    <t>Amount</t>
  </si>
  <si>
    <t>Expense Category</t>
  </si>
  <si>
    <t>Description</t>
  </si>
  <si>
    <t>Travel - Incidentals</t>
  </si>
  <si>
    <t>Site Visit</t>
  </si>
  <si>
    <t>Travel - Airfare</t>
  </si>
  <si>
    <t>Total</t>
  </si>
  <si>
    <t xml:space="preserve">Travel - Train </t>
  </si>
  <si>
    <t>Travel - Accommodation</t>
  </si>
  <si>
    <t>Travel - Taxi/Public Transit</t>
  </si>
  <si>
    <t>Travel - Mileage</t>
  </si>
  <si>
    <t>Board Meeting</t>
  </si>
  <si>
    <t>Nil</t>
  </si>
  <si>
    <t>Chief Quality, Safety and Risk Officer</t>
  </si>
  <si>
    <t>Travel - Parking</t>
  </si>
  <si>
    <t>Meeting with Stakeholder</t>
  </si>
  <si>
    <t>Expense Category:</t>
  </si>
  <si>
    <t>Description:</t>
  </si>
  <si>
    <t>Travel - Vehicle Rental</t>
  </si>
  <si>
    <t>Executive Leadership Team Meeting</t>
  </si>
  <si>
    <t>Regional Internal Meeting</t>
  </si>
  <si>
    <t>Meeting with Health Service Provider</t>
  </si>
  <si>
    <t>Committee Meeting</t>
  </si>
  <si>
    <t>Training / Conference / Forum</t>
  </si>
  <si>
    <t>Travel - Meals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</si>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</sst>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ck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3" borderId="0" xfId="0" applyFont="1" applyFill="1"/>
    <xf numFmtId="0" fontId="2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/>
    <xf numFmtId="44" fontId="6" fillId="3" borderId="8" xfId="1" applyFont="1" applyFill="1" applyBorder="1"/>
    <xf numFmtId="0" fontId="7" fillId="4" borderId="2" xfId="0" applyFont="1" applyFill="1" applyBorder="1" applyAlignment="1">
      <alignment horizontal="center" vertical="center"/>
    </xf>
    <xf numFmtId="0" fontId="9" fillId="0" borderId="0" xfId="0" applyFont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1" fillId="5" borderId="5" xfId="0" applyFont="1" applyFill="1" applyBorder="1"/>
    <xf numFmtId="0" fontId="11" fillId="5" borderId="8" xfId="0" applyFont="1" applyFill="1" applyBorder="1"/>
    <xf numFmtId="0" fontId="10" fillId="6" borderId="2" xfId="0" applyFont="1" applyFill="1" applyBorder="1" applyAlignment="1">
      <alignment horizontal="center" vertical="center"/>
    </xf>
    <xf numFmtId="44" fontId="8" fillId="3" borderId="5" xfId="1" applyFont="1" applyFill="1" applyBorder="1"/>
    <xf numFmtId="44" fontId="8" fillId="3" borderId="8" xfId="1" applyFont="1" applyFill="1" applyBorder="1"/>
    <xf numFmtId="0" fontId="9" fillId="0" borderId="16" xfId="0" applyFont="1" applyBorder="1"/>
    <xf numFmtId="0" fontId="9" fillId="0" borderId="17" xfId="0" applyFont="1" applyBorder="1"/>
    <xf numFmtId="0" fontId="12" fillId="0" borderId="17" xfId="0" applyFont="1" applyBorder="1"/>
    <xf numFmtId="0" fontId="9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2" fillId="0" borderId="17" xfId="0" applyFont="1" applyBorder="1"/>
    <xf numFmtId="44" fontId="8" fillId="3" borderId="26" xfId="1" applyFont="1" applyFill="1" applyBorder="1"/>
    <xf numFmtId="0" fontId="5" fillId="2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9" fillId="5" borderId="16" xfId="0" applyFont="1" applyFill="1" applyBorder="1"/>
    <xf numFmtId="8" fontId="6" fillId="0" borderId="12" xfId="1" applyNumberFormat="1" applyFont="1" applyBorder="1"/>
    <xf numFmtId="8" fontId="6" fillId="0" borderId="9" xfId="1" applyNumberFormat="1" applyFont="1" applyBorder="1"/>
    <xf numFmtId="0" fontId="13" fillId="0" borderId="0" xfId="0" applyFont="1"/>
    <xf numFmtId="0" fontId="13" fillId="0" borderId="37" xfId="0" applyFont="1" applyBorder="1"/>
    <xf numFmtId="0" fontId="13" fillId="0" borderId="26" xfId="0" applyFont="1" applyBorder="1"/>
    <xf numFmtId="44" fontId="6" fillId="3" borderId="38" xfId="1" applyFont="1" applyFill="1" applyBorder="1"/>
    <xf numFmtId="44" fontId="6" fillId="3" borderId="34" xfId="1" applyFont="1" applyFill="1" applyBorder="1"/>
    <xf numFmtId="44" fontId="6" fillId="0" borderId="39" xfId="1" applyFont="1" applyFill="1" applyBorder="1"/>
    <xf numFmtId="15" fontId="6" fillId="3" borderId="40" xfId="0" applyNumberFormat="1" applyFont="1" applyFill="1" applyBorder="1" applyAlignment="1">
      <alignment horizontal="left"/>
    </xf>
    <xf numFmtId="15" fontId="6" fillId="3" borderId="0" xfId="0" applyNumberFormat="1" applyFont="1" applyFill="1" applyAlignment="1">
      <alignment horizontal="left"/>
    </xf>
    <xf numFmtId="44" fontId="6" fillId="3" borderId="41" xfId="1" applyFont="1" applyFill="1" applyBorder="1"/>
    <xf numFmtId="44" fontId="6" fillId="3" borderId="43" xfId="1" applyFont="1" applyFill="1" applyBorder="1"/>
    <xf numFmtId="44" fontId="6" fillId="3" borderId="44" xfId="1" applyFont="1" applyFill="1" applyBorder="1"/>
    <xf numFmtId="44" fontId="6" fillId="0" borderId="47" xfId="0" applyNumberFormat="1" applyFont="1" applyBorder="1"/>
    <xf numFmtId="44" fontId="6" fillId="0" borderId="44" xfId="1" applyFont="1" applyBorder="1"/>
    <xf numFmtId="0" fontId="6" fillId="0" borderId="39" xfId="0" applyFont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/>
    </xf>
    <xf numFmtId="0" fontId="10" fillId="6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44" fontId="8" fillId="3" borderId="30" xfId="1" applyFont="1" applyFill="1" applyBorder="1"/>
    <xf numFmtId="0" fontId="6" fillId="0" borderId="8" xfId="0" applyFont="1" applyBorder="1" applyAlignment="1">
      <alignment horizontal="left"/>
    </xf>
    <xf numFmtId="0" fontId="11" fillId="3" borderId="50" xfId="0" applyFont="1" applyFill="1" applyBorder="1" applyAlignment="1">
      <alignment horizontal="left"/>
    </xf>
    <xf numFmtId="0" fontId="0" fillId="0" borderId="18" xfId="0" applyBorder="1"/>
    <xf numFmtId="0" fontId="0" fillId="0" borderId="51" xfId="0" applyBorder="1"/>
    <xf numFmtId="0" fontId="0" fillId="0" borderId="52" xfId="0" applyBorder="1"/>
    <xf numFmtId="164" fontId="0" fillId="0" borderId="24" xfId="0" applyNumberFormat="1" applyBorder="1"/>
    <xf numFmtId="0" fontId="6" fillId="0" borderId="53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44" fontId="6" fillId="3" borderId="54" xfId="1" applyFont="1" applyFill="1" applyBorder="1"/>
    <xf numFmtId="0" fontId="6" fillId="0" borderId="30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3" borderId="8" xfId="0" applyFont="1" applyFill="1" applyBorder="1" applyAlignment="1">
      <alignment horizontal="left"/>
    </xf>
    <xf numFmtId="0" fontId="0" fillId="0" borderId="65" xfId="0" applyBorder="1"/>
    <xf numFmtId="0" fontId="14" fillId="3" borderId="66" xfId="0" applyFont="1" applyFill="1" applyBorder="1"/>
    <xf numFmtId="0" fontId="14" fillId="3" borderId="67" xfId="0" applyFont="1" applyFill="1" applyBorder="1"/>
    <xf numFmtId="0" fontId="0" fillId="0" borderId="68" xfId="0" applyBorder="1"/>
    <xf numFmtId="0" fontId="14" fillId="3" borderId="69" xfId="0" applyFont="1" applyFill="1" applyBorder="1"/>
    <xf numFmtId="0" fontId="14" fillId="3" borderId="68" xfId="0" applyFont="1" applyFill="1" applyBorder="1" applyAlignment="1">
      <alignment wrapText="1"/>
    </xf>
    <xf numFmtId="0" fontId="14" fillId="3" borderId="69" xfId="0" applyFont="1" applyFill="1" applyBorder="1" applyAlignment="1">
      <alignment wrapText="1"/>
    </xf>
    <xf numFmtId="0" fontId="15" fillId="3" borderId="68" xfId="0" applyFont="1" applyFill="1" applyBorder="1"/>
    <xf numFmtId="0" fontId="17" fillId="3" borderId="69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left" vertical="center"/>
    </xf>
    <xf numFmtId="0" fontId="16" fillId="3" borderId="68" xfId="0" applyFont="1" applyFill="1" applyBorder="1"/>
    <xf numFmtId="0" fontId="16" fillId="3" borderId="69" xfId="0" applyFont="1" applyFill="1" applyBorder="1"/>
    <xf numFmtId="167" fontId="15" fillId="5" borderId="70" xfId="0" applyNumberFormat="1" applyFont="1" applyFill="1" applyBorder="1"/>
    <xf numFmtId="0" fontId="16" fillId="0" borderId="69" xfId="0" applyFont="1" applyBorder="1"/>
    <xf numFmtId="0" fontId="18" fillId="0" borderId="0" xfId="0" applyFont="1" applyAlignment="1">
      <alignment horizontal="center"/>
    </xf>
    <xf numFmtId="0" fontId="16" fillId="3" borderId="72" xfId="0" applyFont="1" applyFill="1" applyBorder="1"/>
    <xf numFmtId="167" fontId="16" fillId="3" borderId="72" xfId="0" applyNumberFormat="1" applyFont="1" applyFill="1" applyBorder="1" applyAlignment="1">
      <alignment horizontal="center" vertical="top"/>
    </xf>
    <xf numFmtId="0" fontId="19" fillId="3" borderId="68" xfId="0" applyFont="1" applyFill="1" applyBorder="1" applyAlignment="1">
      <alignment horizontal="left" vertical="center" indent="2"/>
    </xf>
    <xf numFmtId="0" fontId="20" fillId="3" borderId="69" xfId="0" applyFont="1" applyFill="1" applyBorder="1"/>
    <xf numFmtId="0" fontId="19" fillId="3" borderId="73" xfId="0" applyFont="1" applyFill="1" applyBorder="1" applyAlignment="1">
      <alignment vertical="center"/>
    </xf>
    <xf numFmtId="0" fontId="16" fillId="3" borderId="74" xfId="0" applyFont="1" applyFill="1" applyBorder="1"/>
    <xf numFmtId="0" fontId="16" fillId="3" borderId="75" xfId="0" applyFont="1" applyFill="1" applyBorder="1"/>
    <xf numFmtId="0" fontId="4" fillId="0" borderId="36" xfId="0" applyFont="1" applyBorder="1"/>
    <xf numFmtId="0" fontId="0" fillId="0" borderId="76" xfId="0" applyBorder="1"/>
    <xf numFmtId="0" fontId="21" fillId="3" borderId="71" xfId="0" applyFont="1" applyFill="1" applyBorder="1"/>
    <xf numFmtId="0" fontId="8" fillId="3" borderId="26" xfId="0" applyFont="1" applyFill="1" applyBorder="1" applyAlignment="1">
      <alignment horizontal="left"/>
    </xf>
    <xf numFmtId="44" fontId="6" fillId="0" borderId="5" xfId="1" applyFont="1" applyFill="1" applyBorder="1"/>
    <xf numFmtId="44" fontId="6" fillId="0" borderId="8" xfId="1" applyFont="1" applyFill="1" applyBorder="1"/>
    <xf numFmtId="44" fontId="6" fillId="0" borderId="49" xfId="1" applyFont="1" applyFill="1" applyBorder="1"/>
    <xf numFmtId="44" fontId="8" fillId="3" borderId="77" xfId="1" applyFont="1" applyFill="1" applyBorder="1"/>
    <xf numFmtId="0" fontId="6" fillId="0" borderId="77" xfId="0" applyFont="1" applyBorder="1" applyAlignment="1">
      <alignment horizontal="left"/>
    </xf>
    <xf numFmtId="0" fontId="8" fillId="3" borderId="77" xfId="0" applyFont="1" applyFill="1" applyBorder="1" applyAlignment="1">
      <alignment horizontal="left"/>
    </xf>
    <xf numFmtId="0" fontId="16" fillId="3" borderId="69" xfId="0" applyFont="1" applyFill="1" applyBorder="1" applyAlignment="1">
      <alignment horizontal="left" vertical="center"/>
    </xf>
    <xf numFmtId="0" fontId="15" fillId="3" borderId="68" xfId="0" applyFont="1" applyFill="1" applyBorder="1" applyAlignment="1">
      <alignment horizontal="center" wrapText="1"/>
    </xf>
    <xf numFmtId="0" fontId="15" fillId="3" borderId="69" xfId="0" applyFont="1" applyFill="1" applyBorder="1" applyAlignment="1">
      <alignment horizontal="center" wrapText="1"/>
    </xf>
    <xf numFmtId="0" fontId="16" fillId="3" borderId="68" xfId="0" applyFont="1" applyFill="1" applyBorder="1" applyAlignment="1">
      <alignment horizontal="left" vertical="center" wrapText="1"/>
    </xf>
    <xf numFmtId="0" fontId="16" fillId="3" borderId="69" xfId="0" applyFont="1" applyFill="1" applyBorder="1" applyAlignment="1">
      <alignment horizontal="left" vertical="center"/>
    </xf>
    <xf numFmtId="0" fontId="16" fillId="3" borderId="68" xfId="0" applyFont="1" applyFill="1" applyBorder="1" applyAlignment="1">
      <alignment horizontal="left" vertical="center"/>
    </xf>
    <xf numFmtId="15" fontId="5" fillId="0" borderId="39" xfId="0" applyNumberFormat="1" applyFont="1" applyBorder="1" applyAlignment="1">
      <alignment horizontal="left"/>
    </xf>
    <xf numFmtId="15" fontId="6" fillId="0" borderId="9" xfId="0" applyNumberFormat="1" applyFont="1" applyBorder="1" applyAlignment="1">
      <alignment horizontal="left"/>
    </xf>
    <xf numFmtId="15" fontId="6" fillId="0" borderId="10" xfId="0" applyNumberFormat="1" applyFont="1" applyBorder="1" applyAlignment="1">
      <alignment horizontal="left"/>
    </xf>
    <xf numFmtId="15" fontId="6" fillId="0" borderId="49" xfId="0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5" fontId="6" fillId="0" borderId="6" xfId="0" applyNumberFormat="1" applyFont="1" applyBorder="1" applyAlignment="1">
      <alignment horizontal="left"/>
    </xf>
    <xf numFmtId="15" fontId="6" fillId="0" borderId="7" xfId="0" applyNumberFormat="1" applyFont="1" applyBorder="1" applyAlignment="1">
      <alignment horizontal="left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4" borderId="2" xfId="0" applyFont="1" applyFill="1" applyBorder="1" applyAlignment="1">
      <alignment horizontal="center" vertical="center"/>
    </xf>
    <xf numFmtId="15" fontId="8" fillId="3" borderId="9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8" fillId="3" borderId="77" xfId="0" applyFont="1" applyFill="1" applyBorder="1" applyAlignment="1">
      <alignment horizontal="left"/>
    </xf>
    <xf numFmtId="15" fontId="8" fillId="3" borderId="10" xfId="0" applyNumberFormat="1" applyFont="1" applyFill="1" applyBorder="1" applyAlignment="1">
      <alignment horizontal="left"/>
    </xf>
    <xf numFmtId="15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/>
    <xf numFmtId="0" fontId="5" fillId="2" borderId="27" xfId="0" applyFont="1" applyFill="1" applyBorder="1" applyAlignment="1">
      <alignment horizontal="center" vertical="center"/>
    </xf>
    <xf numFmtId="15" fontId="6" fillId="3" borderId="28" xfId="0" applyNumberFormat="1" applyFont="1" applyFill="1" applyBorder="1" applyAlignment="1">
      <alignment horizontal="left"/>
    </xf>
    <xf numFmtId="15" fontId="6" fillId="3" borderId="29" xfId="0" applyNumberFormat="1" applyFont="1" applyFill="1" applyBorder="1" applyAlignment="1">
      <alignment horizontal="left"/>
    </xf>
    <xf numFmtId="15" fontId="6" fillId="3" borderId="9" xfId="0" applyNumberFormat="1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15" fontId="6" fillId="3" borderId="14" xfId="0" applyNumberFormat="1" applyFont="1" applyFill="1" applyBorder="1" applyAlignment="1">
      <alignment horizontal="left"/>
    </xf>
    <xf numFmtId="15" fontId="6" fillId="3" borderId="13" xfId="0" applyNumberFormat="1" applyFont="1" applyFill="1" applyBorder="1" applyAlignment="1">
      <alignment horizontal="left"/>
    </xf>
    <xf numFmtId="0" fontId="5" fillId="3" borderId="54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left"/>
    </xf>
    <xf numFmtId="15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166" fontId="6" fillId="3" borderId="8" xfId="0" applyNumberFormat="1" applyFont="1" applyFill="1" applyBorder="1" applyAlignment="1">
      <alignment horizontal="left"/>
    </xf>
    <xf numFmtId="15" fontId="5" fillId="3" borderId="43" xfId="0" applyNumberFormat="1" applyFont="1" applyFill="1" applyBorder="1" applyAlignment="1">
      <alignment horizontal="left"/>
    </xf>
    <xf numFmtId="0" fontId="5" fillId="3" borderId="43" xfId="0" applyFont="1" applyFill="1" applyBorder="1" applyAlignment="1">
      <alignment horizontal="left"/>
    </xf>
    <xf numFmtId="15" fontId="6" fillId="3" borderId="44" xfId="0" applyNumberFormat="1" applyFont="1" applyFill="1" applyBorder="1" applyAlignment="1">
      <alignment horizontal="left"/>
    </xf>
    <xf numFmtId="0" fontId="6" fillId="3" borderId="44" xfId="0" applyFont="1" applyFill="1" applyBorder="1" applyAlignment="1">
      <alignment horizontal="left"/>
    </xf>
    <xf numFmtId="0" fontId="9" fillId="0" borderId="0" xfId="0" applyFont="1" applyAlignment="1"/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9" fillId="5" borderId="0" xfId="0" applyFont="1" applyFill="1" applyAlignment="1"/>
    <xf numFmtId="0" fontId="0" fillId="0" borderId="0" xfId="0" applyAlignment="1"/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15" fontId="5" fillId="0" borderId="45" xfId="0" applyNumberFormat="1" applyFont="1" applyBorder="1" applyAlignment="1">
      <alignment horizontal="left"/>
    </xf>
    <xf numFmtId="15" fontId="5" fillId="0" borderId="46" xfId="0" applyNumberFormat="1" applyFont="1" applyBorder="1" applyAlignment="1">
      <alignment horizontal="left"/>
    </xf>
    <xf numFmtId="15" fontId="6" fillId="0" borderId="41" xfId="0" applyNumberFormat="1" applyFont="1" applyBorder="1" applyAlignment="1">
      <alignment horizontal="left"/>
    </xf>
    <xf numFmtId="15" fontId="6" fillId="0" borderId="42" xfId="0" applyNumberFormat="1" applyFont="1" applyBorder="1" applyAlignment="1">
      <alignment horizontal="left"/>
    </xf>
    <xf numFmtId="0" fontId="9" fillId="0" borderId="18" xfId="0" applyFont="1" applyBorder="1" applyAlignment="1"/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15" fontId="6" fillId="0" borderId="34" xfId="0" applyNumberFormat="1" applyFont="1" applyBorder="1" applyAlignment="1">
      <alignment horizontal="left"/>
    </xf>
    <xf numFmtId="15" fontId="6" fillId="0" borderId="11" xfId="0" applyNumberFormat="1" applyFont="1" applyBorder="1" applyAlignment="1">
      <alignment horizontal="left"/>
    </xf>
    <xf numFmtId="0" fontId="14" fillId="3" borderId="0" xfId="0" applyFont="1" applyFill="1" applyBorder="1"/>
    <xf numFmtId="0" fontId="14" fillId="3" borderId="0" xfId="0" applyFont="1" applyFill="1" applyBorder="1" applyAlignment="1">
      <alignment wrapText="1"/>
    </xf>
    <xf numFmtId="0" fontId="15" fillId="3" borderId="0" xfId="0" applyFont="1" applyFill="1" applyBorder="1" applyAlignment="1">
      <alignment horizontal="center" wrapText="1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</cellXfs>
  <cellStyles count="4">
    <cellStyle name="Comma 2" xfId="2"/>
    <cellStyle name="Currency" xfId="1" builtinId="4"/>
    <cellStyle name="Currency 2" xf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102870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128270</xdr:colOff>
      <xdr:row>0</xdr:row>
      <xdr:rowOff>79375</xdr:rowOff>
    </xdr:from>
    <xdr:to>
      <xdr:col>2</xdr:col>
      <xdr:colOff>349250</xdr:colOff>
      <xdr:row>3</xdr:row>
      <xdr:rowOff>93345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128270" y="79375"/>
          <a:ext cx="2506980" cy="5664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259080</xdr:colOff>
      <xdr:row>6</xdr:row>
      <xdr:rowOff>136525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3605" cy="124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7620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7</xdr:col>
      <xdr:colOff>230505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180975</xdr:colOff>
      <xdr:row>7</xdr:row>
      <xdr:rowOff>15240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458343</xdr:colOff>
      <xdr:row>7</xdr:row>
      <xdr:rowOff>66294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7744968" cy="1380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518161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537211</xdr:colOff>
      <xdr:row>7</xdr:row>
      <xdr:rowOff>45720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8083550" cy="133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.zhang\OneDrive%20-%20HCCSS\Financial%20Reporting\External%20Reporting\MOH%20Reporting\BPSAA%20Quarterly%20Executive%20Expenses\2024-25%20Reporting\Q3\BPSAA%20Q3%202024-25%20Executive%20Expense%20Report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. Martineau"/>
      <sheetName val="L. Tweedy"/>
      <sheetName val="C. Ward"/>
      <sheetName val="T. Le"/>
      <sheetName val="M. Krakower"/>
      <sheetName val="L. Burden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workbookViewId="0">
      <selection activeCell="A8" sqref="A8:F9"/>
    </sheetView>
  </sheetViews>
  <sheetFormatPr defaultRowHeight="14.5" x14ac:dyDescent="0.35"/>
  <cols>
    <col min="1" max="1" width="18.54296875" customWidth="1"/>
    <col min="2" max="2" width="14.1796875" bestFit="1" customWidth="1"/>
    <col min="3" max="3" width="9.54296875" bestFit="1" customWidth="1"/>
    <col min="4" max="4" width="14.453125" customWidth="1"/>
    <col min="5" max="5" width="54" customWidth="1"/>
    <col min="6" max="6" width="7.26953125" customWidth="1"/>
    <col min="9" max="9" width="62" customWidth="1"/>
  </cols>
  <sheetData>
    <row r="1" spans="1:8" x14ac:dyDescent="0.35">
      <c r="A1" s="101"/>
      <c r="B1" s="102"/>
      <c r="C1" s="102"/>
      <c r="D1" s="102"/>
      <c r="E1" s="102"/>
      <c r="F1" s="103"/>
    </row>
    <row r="2" spans="1:8" x14ac:dyDescent="0.35">
      <c r="A2" s="104"/>
      <c r="B2" s="197"/>
      <c r="C2" s="197"/>
      <c r="D2" s="197"/>
      <c r="E2" s="197"/>
      <c r="F2" s="105"/>
    </row>
    <row r="3" spans="1:8" x14ac:dyDescent="0.35">
      <c r="A3" s="106"/>
      <c r="B3" s="197"/>
      <c r="C3" s="197"/>
      <c r="D3" s="197"/>
      <c r="E3" s="197"/>
      <c r="F3" s="105"/>
    </row>
    <row r="4" spans="1:8" x14ac:dyDescent="0.35">
      <c r="A4" s="106"/>
      <c r="B4" s="197"/>
      <c r="C4" s="197"/>
      <c r="D4" s="197"/>
      <c r="E4" s="197"/>
      <c r="F4" s="105"/>
    </row>
    <row r="5" spans="1:8" x14ac:dyDescent="0.35">
      <c r="A5" s="106"/>
      <c r="B5" s="198"/>
      <c r="C5" s="198"/>
      <c r="D5" s="198"/>
      <c r="E5" s="198"/>
      <c r="F5" s="107"/>
    </row>
    <row r="6" spans="1:8" x14ac:dyDescent="0.35">
      <c r="A6" s="134" t="s">
        <v>0</v>
      </c>
      <c r="B6" s="199"/>
      <c r="C6" s="199"/>
      <c r="D6" s="199"/>
      <c r="E6" s="199"/>
      <c r="F6" s="135"/>
    </row>
    <row r="7" spans="1:8" x14ac:dyDescent="0.35">
      <c r="A7" s="108" t="s">
        <v>1</v>
      </c>
      <c r="B7" s="200"/>
      <c r="C7" s="200"/>
      <c r="D7" s="200"/>
      <c r="E7" s="200"/>
      <c r="F7" s="109"/>
    </row>
    <row r="8" spans="1:8" x14ac:dyDescent="0.35">
      <c r="A8" s="136" t="s">
        <v>2</v>
      </c>
      <c r="B8" s="201"/>
      <c r="C8" s="201"/>
      <c r="D8" s="201"/>
      <c r="E8" s="201"/>
      <c r="F8" s="137"/>
    </row>
    <row r="9" spans="1:8" x14ac:dyDescent="0.35">
      <c r="A9" s="138"/>
      <c r="B9" s="201"/>
      <c r="C9" s="201"/>
      <c r="D9" s="201"/>
      <c r="E9" s="201"/>
      <c r="F9" s="137"/>
    </row>
    <row r="10" spans="1:8" x14ac:dyDescent="0.35">
      <c r="A10" s="110"/>
      <c r="B10" s="202"/>
      <c r="C10" s="202"/>
      <c r="D10" s="202"/>
      <c r="E10" s="202"/>
      <c r="F10" s="133"/>
    </row>
    <row r="11" spans="1:8" x14ac:dyDescent="0.35">
      <c r="A11" s="111"/>
      <c r="B11" s="200"/>
      <c r="C11" s="200"/>
      <c r="D11" s="200"/>
      <c r="E11" s="200"/>
      <c r="F11" s="112"/>
    </row>
    <row r="12" spans="1:8" ht="15" thickBot="1" x14ac:dyDescent="0.4">
      <c r="A12" s="108" t="s">
        <v>3</v>
      </c>
      <c r="B12" s="200"/>
      <c r="C12" s="200"/>
      <c r="D12" s="113">
        <f>SUM(D15:D20)</f>
        <v>2718.94</v>
      </c>
      <c r="E12" s="200"/>
      <c r="F12" s="114"/>
      <c r="H12" s="115"/>
    </row>
    <row r="13" spans="1:8" ht="15" thickTop="1" x14ac:dyDescent="0.35">
      <c r="A13" s="111"/>
      <c r="B13" s="200"/>
      <c r="C13" s="200"/>
      <c r="D13" s="200"/>
      <c r="E13" s="200"/>
      <c r="F13" s="112"/>
      <c r="H13" s="115"/>
    </row>
    <row r="14" spans="1:8" x14ac:dyDescent="0.35">
      <c r="A14" s="108" t="s">
        <v>4</v>
      </c>
      <c r="B14" s="200"/>
      <c r="C14" s="200"/>
      <c r="D14" s="200"/>
      <c r="E14" s="200"/>
      <c r="F14" s="112"/>
    </row>
    <row r="15" spans="1:8" x14ac:dyDescent="0.35">
      <c r="A15" s="125" t="s">
        <v>5</v>
      </c>
      <c r="B15" s="116"/>
      <c r="C15" s="116"/>
      <c r="D15" s="117">
        <v>453.55</v>
      </c>
      <c r="E15" s="116" t="s">
        <v>6</v>
      </c>
      <c r="F15" s="112"/>
    </row>
    <row r="16" spans="1:8" x14ac:dyDescent="0.35">
      <c r="A16" s="125" t="s">
        <v>7</v>
      </c>
      <c r="B16" s="116"/>
      <c r="C16" s="116"/>
      <c r="D16" s="117">
        <v>651.5</v>
      </c>
      <c r="E16" s="116" t="s">
        <v>8</v>
      </c>
      <c r="F16" s="112"/>
    </row>
    <row r="17" spans="1:6" x14ac:dyDescent="0.35">
      <c r="A17" s="125" t="s">
        <v>9</v>
      </c>
      <c r="B17" s="116"/>
      <c r="C17" s="116"/>
      <c r="D17" s="117">
        <v>0</v>
      </c>
      <c r="E17" s="116" t="s">
        <v>10</v>
      </c>
      <c r="F17" s="112"/>
    </row>
    <row r="18" spans="1:6" x14ac:dyDescent="0.35">
      <c r="A18" s="125" t="s">
        <v>11</v>
      </c>
      <c r="B18" s="116"/>
      <c r="C18" s="116"/>
      <c r="D18" s="117">
        <v>564.51</v>
      </c>
      <c r="E18" s="116" t="s">
        <v>12</v>
      </c>
      <c r="F18" s="112"/>
    </row>
    <row r="19" spans="1:6" x14ac:dyDescent="0.35">
      <c r="A19" s="125" t="s">
        <v>13</v>
      </c>
      <c r="B19" s="116"/>
      <c r="C19" s="116"/>
      <c r="D19" s="117">
        <f>+'[1]M. Krakower'!D31</f>
        <v>0</v>
      </c>
      <c r="E19" s="116" t="s">
        <v>14</v>
      </c>
      <c r="F19" s="112"/>
    </row>
    <row r="20" spans="1:6" x14ac:dyDescent="0.35">
      <c r="A20" s="125" t="s">
        <v>15</v>
      </c>
      <c r="B20" s="116"/>
      <c r="C20" s="116"/>
      <c r="D20" s="117">
        <v>1049.3800000000001</v>
      </c>
      <c r="E20" s="116" t="s">
        <v>16</v>
      </c>
      <c r="F20" s="112"/>
    </row>
    <row r="21" spans="1:6" x14ac:dyDescent="0.35">
      <c r="A21" s="125" t="s">
        <v>17</v>
      </c>
      <c r="B21" s="116"/>
      <c r="C21" s="116"/>
      <c r="D21" s="117">
        <v>0</v>
      </c>
      <c r="E21" s="116" t="s">
        <v>18</v>
      </c>
      <c r="F21" s="112"/>
    </row>
    <row r="22" spans="1:6" x14ac:dyDescent="0.35">
      <c r="A22" s="111"/>
      <c r="B22" s="200"/>
      <c r="C22" s="200"/>
      <c r="D22" s="200"/>
      <c r="E22" s="200"/>
      <c r="F22" s="112"/>
    </row>
    <row r="23" spans="1:6" x14ac:dyDescent="0.35">
      <c r="A23" s="118"/>
      <c r="B23" s="200"/>
      <c r="C23" s="200"/>
      <c r="D23" s="200"/>
      <c r="E23" s="200"/>
      <c r="F23" s="119"/>
    </row>
    <row r="24" spans="1:6" ht="15" thickBot="1" x14ac:dyDescent="0.4">
      <c r="A24" s="120"/>
      <c r="B24" s="121"/>
      <c r="C24" s="121"/>
      <c r="D24" s="121"/>
      <c r="E24" s="121"/>
      <c r="F24" s="122"/>
    </row>
  </sheetData>
  <mergeCells count="2">
    <mergeCell ref="A6:F6"/>
    <mergeCell ref="A8:F9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9:F31"/>
  <sheetViews>
    <sheetView showGridLines="0" topLeftCell="A7" zoomScaleNormal="100" workbookViewId="0">
      <selection activeCell="E35" sqref="E35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81640625" customWidth="1"/>
    <col min="7" max="7" width="0.1796875" customWidth="1"/>
  </cols>
  <sheetData>
    <row r="9" spans="2:6" ht="19.399999999999999" customHeight="1" x14ac:dyDescent="0.35">
      <c r="B9" s="5" t="s">
        <v>19</v>
      </c>
      <c r="C9" s="143" t="s">
        <v>5</v>
      </c>
      <c r="D9" s="144"/>
      <c r="E9" s="144"/>
      <c r="F9" s="6"/>
    </row>
    <row r="10" spans="2:6" ht="11.15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20</v>
      </c>
      <c r="C11" s="6" t="s">
        <v>21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22</v>
      </c>
      <c r="C13" s="6"/>
      <c r="D13" s="145" t="s">
        <v>23</v>
      </c>
      <c r="E13" s="145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46" t="s">
        <v>24</v>
      </c>
      <c r="C16" s="146"/>
      <c r="D16" s="10" t="s">
        <v>25</v>
      </c>
      <c r="E16" s="90" t="s">
        <v>26</v>
      </c>
      <c r="F16" s="10" t="s">
        <v>27</v>
      </c>
    </row>
    <row r="17" spans="2:6" ht="17.5" customHeight="1" x14ac:dyDescent="0.35">
      <c r="B17" s="147">
        <v>45748</v>
      </c>
      <c r="C17" s="148"/>
      <c r="D17" s="127">
        <v>28.25</v>
      </c>
      <c r="E17" s="91" t="s">
        <v>28</v>
      </c>
      <c r="F17" s="75" t="s">
        <v>29</v>
      </c>
    </row>
    <row r="18" spans="2:6" ht="17.5" customHeight="1" x14ac:dyDescent="0.35">
      <c r="B18" s="140">
        <v>45823</v>
      </c>
      <c r="C18" s="141"/>
      <c r="D18" s="128">
        <v>242.17</v>
      </c>
      <c r="E18" s="74" t="s">
        <v>30</v>
      </c>
      <c r="F18" s="87" t="s">
        <v>29</v>
      </c>
    </row>
    <row r="19" spans="2:6" ht="17.5" customHeight="1" x14ac:dyDescent="0.35">
      <c r="B19" s="140">
        <v>45824</v>
      </c>
      <c r="C19" s="141"/>
      <c r="D19" s="128">
        <v>183.13</v>
      </c>
      <c r="E19" s="74" t="s">
        <v>30</v>
      </c>
      <c r="F19" s="78" t="s">
        <v>29</v>
      </c>
    </row>
    <row r="20" spans="2:6" ht="17.5" customHeight="1" x14ac:dyDescent="0.35">
      <c r="B20" s="140"/>
      <c r="C20" s="141"/>
      <c r="D20" s="128"/>
      <c r="E20" s="74"/>
      <c r="F20" s="78"/>
    </row>
    <row r="21" spans="2:6" ht="17.5" customHeight="1" x14ac:dyDescent="0.35">
      <c r="B21" s="140"/>
      <c r="C21" s="141"/>
      <c r="D21" s="128"/>
      <c r="E21" s="74"/>
      <c r="F21" s="78"/>
    </row>
    <row r="22" spans="2:6" ht="17.5" customHeight="1" x14ac:dyDescent="0.35">
      <c r="B22" s="140"/>
      <c r="C22" s="141"/>
      <c r="D22" s="128"/>
      <c r="E22" s="74"/>
      <c r="F22" s="78"/>
    </row>
    <row r="23" spans="2:6" ht="17.5" customHeight="1" x14ac:dyDescent="0.35">
      <c r="B23" s="140"/>
      <c r="C23" s="141"/>
      <c r="D23" s="128"/>
      <c r="E23" s="74"/>
      <c r="F23" s="78"/>
    </row>
    <row r="24" spans="2:6" ht="17.5" customHeight="1" x14ac:dyDescent="0.35">
      <c r="B24" s="140"/>
      <c r="C24" s="141"/>
      <c r="D24" s="128"/>
      <c r="E24" s="74"/>
      <c r="F24" s="78"/>
    </row>
    <row r="25" spans="2:6" ht="17.5" customHeight="1" x14ac:dyDescent="0.35">
      <c r="B25" s="140"/>
      <c r="C25" s="141"/>
      <c r="D25" s="128"/>
      <c r="E25" s="74"/>
      <c r="F25" s="78"/>
    </row>
    <row r="26" spans="2:6" ht="17.5" customHeight="1" x14ac:dyDescent="0.35">
      <c r="B26" s="140"/>
      <c r="C26" s="141"/>
      <c r="D26" s="128"/>
      <c r="E26" s="74"/>
      <c r="F26" s="78"/>
    </row>
    <row r="27" spans="2:6" ht="17.5" customHeight="1" x14ac:dyDescent="0.35">
      <c r="B27" s="140"/>
      <c r="C27" s="141"/>
      <c r="D27" s="128"/>
      <c r="E27" s="74"/>
      <c r="F27" s="78"/>
    </row>
    <row r="28" spans="2:6" ht="17.5" customHeight="1" x14ac:dyDescent="0.35">
      <c r="B28" s="140"/>
      <c r="C28" s="141"/>
      <c r="D28" s="128"/>
      <c r="E28" s="74"/>
      <c r="F28" s="78"/>
    </row>
    <row r="29" spans="2:6" ht="17.5" customHeight="1" x14ac:dyDescent="0.35">
      <c r="B29" s="140"/>
      <c r="C29" s="141"/>
      <c r="D29" s="128"/>
      <c r="E29" s="74"/>
      <c r="F29" s="78"/>
    </row>
    <row r="30" spans="2:6" ht="17.5" customHeight="1" thickBot="1" x14ac:dyDescent="0.4">
      <c r="B30" s="142"/>
      <c r="C30" s="142"/>
      <c r="D30" s="129"/>
      <c r="E30" s="74"/>
      <c r="F30" s="78"/>
    </row>
    <row r="31" spans="2:6" ht="17.5" customHeight="1" thickTop="1" thickBot="1" x14ac:dyDescent="0.4">
      <c r="B31" s="139" t="s">
        <v>31</v>
      </c>
      <c r="C31" s="139"/>
      <c r="D31" s="59">
        <f>SUM(D17:D25)</f>
        <v>453.54999999999995</v>
      </c>
      <c r="E31" s="92"/>
      <c r="F31" s="67"/>
    </row>
  </sheetData>
  <autoFilter ref="B16:F31">
    <filterColumn colId="0" showButton="0"/>
    <filterColumn colId="3" showButton="0"/>
    <filterColumn colId="4" showButton="0"/>
  </autoFilter>
  <mergeCells count="18">
    <mergeCell ref="B19:C19"/>
    <mergeCell ref="C9:E9"/>
    <mergeCell ref="D13:E13"/>
    <mergeCell ref="B16:C16"/>
    <mergeCell ref="B17:C17"/>
    <mergeCell ref="B18:C18"/>
    <mergeCell ref="B20:C20"/>
    <mergeCell ref="B21:C21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dataValidations count="1">
    <dataValidation type="list" allowBlank="1" showInputMessage="1" showErrorMessage="1" sqref="E31:F31">
      <formula1>#REF!</formula1>
    </dataValidation>
  </dataValidations>
  <printOptions horizontalCentered="1"/>
  <pageMargins left="0.7" right="0.7" top="0.75" bottom="0.75" header="0.3" footer="0.3"/>
  <pageSetup scale="85" orientation="portrait" r:id="rId1"/>
  <headerFooter>
    <oddFooter>&amp;L_x000D_&amp;1#&amp;"Calibri"&amp;10&amp;K000000 Unclassified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drop down list.">
          <x14:formula1>
            <xm:f>'Drop Down Menu'!$A$3:$A$12</xm:f>
          </x14:formula1>
          <xm:sqref>E17 E22</xm:sqref>
        </x14:dataValidation>
        <x14:dataValidation type="list" allowBlank="1" showInputMessage="1" showErrorMessage="1" prompt="Select from the drop down list._x000a_">
          <x14:formula1>
            <xm:f>'Drop Down Menu'!$C$3:$C$10</xm:f>
          </x14:formula1>
          <xm:sqref>F17 F22</xm:sqref>
        </x14:dataValidation>
        <x14:dataValidation type="list" allowBlank="1" showInputMessage="1" showErrorMessage="1" prompt="Select from the list._x000a_">
          <x14:formula1>
            <xm:f>'Drop Down Menu'!$C$3:$C$10</xm:f>
          </x14:formula1>
          <xm:sqref>F18:F21 F23:F30</xm:sqref>
        </x14:dataValidation>
        <x14:dataValidation type="list" allowBlank="1" showInputMessage="1" showErrorMessage="1" prompt="Select from the list.">
          <x14:formula1>
            <xm:f>'Drop Down Menu'!$A$3:$A$12</xm:f>
          </x14:formula1>
          <xm:sqref>E18:E21 E23:E30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G39"/>
  <sheetViews>
    <sheetView showGridLines="0" zoomScaleNormal="100" workbookViewId="0">
      <selection activeCell="L26" sqref="L26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8" spans="1:7" x14ac:dyDescent="0.35">
      <c r="A8" s="2"/>
      <c r="B8" s="2"/>
      <c r="C8" s="2"/>
      <c r="D8" s="2"/>
      <c r="E8" s="2"/>
      <c r="F8" s="2"/>
      <c r="G8" s="2"/>
    </row>
    <row r="9" spans="1:7" ht="15.5" x14ac:dyDescent="0.35">
      <c r="A9" s="2"/>
      <c r="B9" s="12" t="s">
        <v>19</v>
      </c>
      <c r="C9" s="149" t="s">
        <v>7</v>
      </c>
      <c r="D9" s="150"/>
      <c r="E9" s="150"/>
      <c r="F9" s="13"/>
      <c r="G9" s="2"/>
    </row>
    <row r="10" spans="1:7" ht="15.5" x14ac:dyDescent="0.35">
      <c r="A10" s="2"/>
      <c r="B10" s="12"/>
      <c r="C10" s="14"/>
      <c r="D10" s="15"/>
      <c r="E10" s="15"/>
      <c r="F10" s="13"/>
      <c r="G10" s="2"/>
    </row>
    <row r="11" spans="1:7" ht="15.5" x14ac:dyDescent="0.35">
      <c r="A11" s="2"/>
      <c r="B11" s="16" t="s">
        <v>20</v>
      </c>
      <c r="C11" s="13" t="s">
        <v>8</v>
      </c>
      <c r="D11" s="13"/>
      <c r="E11" s="13"/>
      <c r="F11" s="13"/>
      <c r="G11" s="2"/>
    </row>
    <row r="12" spans="1:7" ht="15.5" x14ac:dyDescent="0.35">
      <c r="A12" s="2"/>
      <c r="B12" s="16"/>
      <c r="C12" s="13"/>
      <c r="D12" s="13"/>
      <c r="E12" s="13"/>
      <c r="F12" s="13"/>
      <c r="G12" s="2"/>
    </row>
    <row r="13" spans="1:7" ht="15.75" customHeight="1" x14ac:dyDescent="0.35">
      <c r="A13" s="2"/>
      <c r="B13" s="16" t="s">
        <v>22</v>
      </c>
      <c r="C13" s="13"/>
      <c r="D13" s="145" t="s">
        <v>23</v>
      </c>
      <c r="E13" s="145"/>
      <c r="F13" s="13"/>
      <c r="G13" s="2"/>
    </row>
    <row r="14" spans="1:7" ht="15.5" x14ac:dyDescent="0.35">
      <c r="A14" s="2"/>
      <c r="B14" s="13"/>
      <c r="C14" s="13"/>
      <c r="D14" s="13"/>
      <c r="E14" s="13"/>
      <c r="F14" s="13"/>
      <c r="G14" s="2"/>
    </row>
    <row r="15" spans="1:7" ht="15.5" x14ac:dyDescent="0.35">
      <c r="A15" s="2"/>
      <c r="B15" s="13"/>
      <c r="C15" s="13"/>
      <c r="D15" s="13"/>
      <c r="E15" s="13"/>
      <c r="F15" s="13"/>
      <c r="G15" s="2"/>
    </row>
    <row r="16" spans="1:7" ht="23.5" customHeight="1" x14ac:dyDescent="0.35">
      <c r="A16" s="3"/>
      <c r="B16" s="151" t="s">
        <v>24</v>
      </c>
      <c r="C16" s="151"/>
      <c r="D16" s="23" t="s">
        <v>25</v>
      </c>
      <c r="E16" s="23" t="s">
        <v>26</v>
      </c>
      <c r="F16" s="23" t="s">
        <v>27</v>
      </c>
      <c r="G16" s="3"/>
    </row>
    <row r="17" spans="1:7" ht="15.5" x14ac:dyDescent="0.35">
      <c r="A17" s="2"/>
      <c r="B17" s="157">
        <v>45761</v>
      </c>
      <c r="C17" s="158"/>
      <c r="D17" s="32">
        <f>122.5+26.22</f>
        <v>148.72</v>
      </c>
      <c r="E17" s="75" t="s">
        <v>32</v>
      </c>
      <c r="F17" s="68" t="s">
        <v>29</v>
      </c>
      <c r="G17" s="2"/>
    </row>
    <row r="18" spans="1:7" ht="15.5" x14ac:dyDescent="0.35">
      <c r="A18" s="2"/>
      <c r="B18" s="152">
        <v>45761</v>
      </c>
      <c r="C18" s="153"/>
      <c r="D18" s="77">
        <v>298.25</v>
      </c>
      <c r="E18" s="78" t="s">
        <v>33</v>
      </c>
      <c r="F18" s="76" t="s">
        <v>29</v>
      </c>
      <c r="G18" s="2"/>
    </row>
    <row r="19" spans="1:7" ht="15.5" x14ac:dyDescent="0.35">
      <c r="A19" s="2"/>
      <c r="B19" s="152">
        <v>45761</v>
      </c>
      <c r="C19" s="153"/>
      <c r="D19" s="77">
        <f>9.21+11.37</f>
        <v>20.58</v>
      </c>
      <c r="E19" s="78" t="s">
        <v>34</v>
      </c>
      <c r="F19" s="76" t="s">
        <v>29</v>
      </c>
      <c r="G19" s="2"/>
    </row>
    <row r="20" spans="1:7" ht="15.5" x14ac:dyDescent="0.35">
      <c r="A20" s="2"/>
      <c r="B20" s="152">
        <v>45789</v>
      </c>
      <c r="C20" s="153"/>
      <c r="D20" s="77">
        <f>150*0.4</f>
        <v>60</v>
      </c>
      <c r="E20" s="78" t="s">
        <v>35</v>
      </c>
      <c r="F20" s="76" t="s">
        <v>29</v>
      </c>
      <c r="G20" s="2"/>
    </row>
    <row r="21" spans="1:7" ht="15.5" x14ac:dyDescent="0.35">
      <c r="A21" s="2"/>
      <c r="B21" s="152">
        <v>45791</v>
      </c>
      <c r="C21" s="153"/>
      <c r="D21" s="77">
        <f>114.36+9.59</f>
        <v>123.95</v>
      </c>
      <c r="E21" s="78" t="s">
        <v>32</v>
      </c>
      <c r="F21" s="76" t="s">
        <v>36</v>
      </c>
      <c r="G21" s="2"/>
    </row>
    <row r="22" spans="1:7" ht="15.5" x14ac:dyDescent="0.35">
      <c r="A22" s="2"/>
      <c r="B22" s="152"/>
      <c r="C22" s="153"/>
      <c r="D22" s="33"/>
      <c r="E22" s="78"/>
      <c r="F22" s="100"/>
      <c r="G22" s="2"/>
    </row>
    <row r="23" spans="1:7" ht="15.5" x14ac:dyDescent="0.35">
      <c r="A23" s="2"/>
      <c r="B23" s="152"/>
      <c r="C23" s="153"/>
      <c r="D23" s="33"/>
      <c r="E23" s="78"/>
      <c r="F23" s="100"/>
      <c r="G23" s="2"/>
    </row>
    <row r="24" spans="1:7" ht="15.5" x14ac:dyDescent="0.35">
      <c r="A24" s="2"/>
      <c r="B24" s="152"/>
      <c r="C24" s="153"/>
      <c r="D24" s="33"/>
      <c r="E24" s="78"/>
      <c r="F24" s="100"/>
      <c r="G24" s="2"/>
    </row>
    <row r="25" spans="1:7" ht="15.5" x14ac:dyDescent="0.35">
      <c r="A25" s="2"/>
      <c r="B25" s="152"/>
      <c r="C25" s="153"/>
      <c r="D25" s="33"/>
      <c r="E25" s="78"/>
      <c r="F25" s="100"/>
      <c r="G25" s="2"/>
    </row>
    <row r="26" spans="1:7" ht="15.5" x14ac:dyDescent="0.35">
      <c r="A26" s="2"/>
      <c r="B26" s="152"/>
      <c r="C26" s="153"/>
      <c r="D26" s="33"/>
      <c r="E26" s="78"/>
      <c r="F26" s="100"/>
      <c r="G26" s="2"/>
    </row>
    <row r="27" spans="1:7" ht="15.5" x14ac:dyDescent="0.35">
      <c r="A27" s="2"/>
      <c r="B27" s="152"/>
      <c r="C27" s="153"/>
      <c r="D27" s="33"/>
      <c r="E27" s="78"/>
      <c r="F27" s="100"/>
      <c r="G27" s="2"/>
    </row>
    <row r="28" spans="1:7" ht="15.5" x14ac:dyDescent="0.35">
      <c r="A28" s="2"/>
      <c r="B28" s="152"/>
      <c r="C28" s="153"/>
      <c r="D28" s="33"/>
      <c r="E28" s="78"/>
      <c r="F28" s="100"/>
      <c r="G28" s="2"/>
    </row>
    <row r="29" spans="1:7" ht="15.5" x14ac:dyDescent="0.35">
      <c r="A29" s="2"/>
      <c r="B29" s="152"/>
      <c r="C29" s="153"/>
      <c r="D29" s="33"/>
      <c r="E29" s="78"/>
      <c r="F29" s="100"/>
      <c r="G29" s="2"/>
    </row>
    <row r="30" spans="1:7" ht="15.5" x14ac:dyDescent="0.35">
      <c r="A30" s="2"/>
      <c r="B30" s="152"/>
      <c r="C30" s="153"/>
      <c r="D30" s="33"/>
      <c r="E30" s="78"/>
      <c r="F30" s="100"/>
      <c r="G30" s="2"/>
    </row>
    <row r="31" spans="1:7" ht="15.5" x14ac:dyDescent="0.35">
      <c r="A31" s="2"/>
      <c r="B31" s="152"/>
      <c r="C31" s="156"/>
      <c r="D31" s="33"/>
      <c r="E31" s="78"/>
      <c r="F31" s="100"/>
      <c r="G31" s="2"/>
    </row>
    <row r="32" spans="1:7" ht="15.5" x14ac:dyDescent="0.35">
      <c r="A32" s="2"/>
      <c r="B32" s="152"/>
      <c r="C32" s="153"/>
      <c r="D32" s="33"/>
      <c r="E32" s="78"/>
      <c r="F32" s="100"/>
      <c r="G32" s="2"/>
    </row>
    <row r="33" spans="1:7" ht="15.5" x14ac:dyDescent="0.35">
      <c r="A33" s="2"/>
      <c r="B33" s="152"/>
      <c r="C33" s="153"/>
      <c r="D33" s="33"/>
      <c r="E33" s="78"/>
      <c r="F33" s="100"/>
      <c r="G33" s="2"/>
    </row>
    <row r="34" spans="1:7" ht="15.5" x14ac:dyDescent="0.35">
      <c r="A34" s="2"/>
      <c r="B34" s="152"/>
      <c r="C34" s="153"/>
      <c r="D34" s="33"/>
      <c r="E34" s="78"/>
      <c r="F34" s="100"/>
      <c r="G34" s="2"/>
    </row>
    <row r="35" spans="1:7" ht="16" thickBot="1" x14ac:dyDescent="0.4">
      <c r="A35" s="2"/>
      <c r="B35" s="155"/>
      <c r="C35" s="155"/>
      <c r="D35" s="130"/>
      <c r="E35" s="131"/>
      <c r="F35" s="132"/>
      <c r="G35" s="2"/>
    </row>
    <row r="36" spans="1:7" ht="16" thickTop="1" x14ac:dyDescent="0.35">
      <c r="A36" s="2"/>
      <c r="B36" s="154" t="s">
        <v>31</v>
      </c>
      <c r="C36" s="154"/>
      <c r="D36" s="48">
        <f>SUM(D17:D35)</f>
        <v>651.5</v>
      </c>
      <c r="E36" s="126"/>
      <c r="F36" s="126"/>
      <c r="G36" s="2"/>
    </row>
    <row r="37" spans="1:7" ht="15.5" x14ac:dyDescent="0.35">
      <c r="A37" s="4"/>
      <c r="B37" s="11"/>
      <c r="C37" s="11"/>
      <c r="D37" s="11"/>
      <c r="E37" s="11"/>
      <c r="F37" s="11"/>
      <c r="G37" s="4"/>
    </row>
    <row r="38" spans="1:7" ht="15.5" x14ac:dyDescent="0.35">
      <c r="B38" s="6"/>
      <c r="C38" s="6"/>
      <c r="D38" s="6"/>
      <c r="E38" s="6"/>
      <c r="F38" s="6"/>
    </row>
    <row r="39" spans="1:7" ht="15.5" x14ac:dyDescent="0.35">
      <c r="B39" s="6"/>
      <c r="C39" s="6"/>
      <c r="D39" s="6"/>
      <c r="E39" s="6"/>
      <c r="F39" s="6"/>
    </row>
  </sheetData>
  <mergeCells count="23">
    <mergeCell ref="B36:C36"/>
    <mergeCell ref="B35:C35"/>
    <mergeCell ref="B31:C31"/>
    <mergeCell ref="B33:C33"/>
    <mergeCell ref="B17:C17"/>
    <mergeCell ref="B20:C20"/>
    <mergeCell ref="B21:C21"/>
    <mergeCell ref="B32:C32"/>
    <mergeCell ref="B34:C34"/>
    <mergeCell ref="B19:C19"/>
    <mergeCell ref="B22:C22"/>
    <mergeCell ref="B23:C23"/>
    <mergeCell ref="B24:C24"/>
    <mergeCell ref="C9:E9"/>
    <mergeCell ref="D13:E13"/>
    <mergeCell ref="B16:C16"/>
    <mergeCell ref="B18:C18"/>
    <mergeCell ref="B30:C30"/>
    <mergeCell ref="B25:C25"/>
    <mergeCell ref="B26:C26"/>
    <mergeCell ref="B27:C27"/>
    <mergeCell ref="B28:C28"/>
    <mergeCell ref="B29:C29"/>
  </mergeCells>
  <dataValidations count="1">
    <dataValidation type="list" allowBlank="1" showInputMessage="1" showErrorMessage="1" sqref="E36:F36">
      <formula1>#REF!</formula1>
    </dataValidation>
  </dataValidations>
  <pageMargins left="0.7" right="0.7" top="0.75" bottom="0.75" header="0.3" footer="0.3"/>
  <pageSetup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>
          <x14:formula1>
            <xm:f>'Drop Down Menu'!$A$3:$A$12</xm:f>
          </x14:formula1>
          <xm:sqref>E17:E35</xm:sqref>
        </x14:dataValidation>
        <x14:dataValidation type="list" allowBlank="1" showInputMessage="1" showErrorMessage="1" prompt="Select from the drop down list._x000a_">
          <x14:formula1>
            <xm:f>'Drop Down Menu'!$C$3:$C$10</xm:f>
          </x14:formula1>
          <xm:sqref>F17:F35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zoomScaleNormal="100" workbookViewId="0">
      <selection activeCell="L26" sqref="L26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  <col min="7" max="7" width="8.7265625" customWidth="1"/>
  </cols>
  <sheetData>
    <row r="1" spans="1:8" x14ac:dyDescent="0.35">
      <c r="H1" s="99"/>
    </row>
    <row r="2" spans="1:8" x14ac:dyDescent="0.35">
      <c r="H2" s="99"/>
    </row>
    <row r="3" spans="1:8" x14ac:dyDescent="0.35">
      <c r="H3" s="99"/>
    </row>
    <row r="4" spans="1:8" x14ac:dyDescent="0.35">
      <c r="H4" s="99"/>
    </row>
    <row r="5" spans="1:8" x14ac:dyDescent="0.35">
      <c r="H5" s="99"/>
    </row>
    <row r="6" spans="1:8" x14ac:dyDescent="0.35">
      <c r="H6" s="99"/>
    </row>
    <row r="7" spans="1:8" x14ac:dyDescent="0.35">
      <c r="A7" s="4"/>
      <c r="B7" s="4"/>
      <c r="C7" s="4"/>
      <c r="D7" s="4"/>
      <c r="E7" s="4"/>
      <c r="F7" s="4"/>
      <c r="G7" s="4"/>
      <c r="H7" s="99"/>
    </row>
    <row r="8" spans="1:8" x14ac:dyDescent="0.35">
      <c r="A8" s="4"/>
      <c r="B8" s="4"/>
      <c r="C8" s="4"/>
      <c r="D8" s="4"/>
      <c r="E8" s="4"/>
      <c r="F8" s="4"/>
      <c r="G8" s="4"/>
      <c r="H8" s="99"/>
    </row>
    <row r="9" spans="1:8" ht="14.9" customHeight="1" x14ac:dyDescent="0.35">
      <c r="A9" s="4"/>
      <c r="B9" s="18" t="s">
        <v>19</v>
      </c>
      <c r="C9" s="159" t="s">
        <v>9</v>
      </c>
      <c r="D9" s="160"/>
      <c r="E9" s="160"/>
      <c r="F9" s="161"/>
      <c r="G9" s="4"/>
      <c r="H9" s="99"/>
    </row>
    <row r="10" spans="1:8" ht="15.5" x14ac:dyDescent="0.35">
      <c r="A10" s="4"/>
      <c r="B10" s="18"/>
      <c r="C10" s="19"/>
      <c r="D10" s="20"/>
      <c r="E10" s="20"/>
      <c r="F10" s="11"/>
      <c r="G10" s="4"/>
      <c r="H10" s="99"/>
    </row>
    <row r="11" spans="1:8" ht="15.5" x14ac:dyDescent="0.35">
      <c r="A11" s="4"/>
      <c r="B11" s="18" t="s">
        <v>20</v>
      </c>
      <c r="C11" s="159" t="s">
        <v>10</v>
      </c>
      <c r="D11" s="161"/>
      <c r="E11" s="161"/>
      <c r="F11" s="161"/>
      <c r="G11" s="4"/>
      <c r="H11" s="99"/>
    </row>
    <row r="12" spans="1:8" ht="15.5" x14ac:dyDescent="0.35">
      <c r="A12" s="4"/>
      <c r="B12" s="21"/>
      <c r="C12" s="11"/>
      <c r="D12" s="11"/>
      <c r="E12" s="11"/>
      <c r="F12" s="11"/>
      <c r="G12" s="4"/>
      <c r="H12" s="99"/>
    </row>
    <row r="13" spans="1:8" ht="15.75" customHeight="1" x14ac:dyDescent="0.35">
      <c r="A13" s="4"/>
      <c r="B13" s="21" t="s">
        <v>22</v>
      </c>
      <c r="C13" s="11"/>
      <c r="D13" s="145" t="s">
        <v>23</v>
      </c>
      <c r="E13" s="145"/>
      <c r="F13" s="11"/>
      <c r="G13" s="4"/>
      <c r="H13" s="99"/>
    </row>
    <row r="14" spans="1:8" ht="15.5" x14ac:dyDescent="0.35">
      <c r="A14" s="4"/>
      <c r="B14" s="11"/>
      <c r="C14" s="11"/>
      <c r="D14" s="11"/>
      <c r="E14" s="11"/>
      <c r="F14" s="11"/>
      <c r="G14" s="17"/>
      <c r="H14" s="99"/>
    </row>
    <row r="15" spans="1:8" ht="15.5" x14ac:dyDescent="0.35">
      <c r="A15" s="4"/>
      <c r="B15" s="11"/>
      <c r="C15" s="11"/>
      <c r="D15" s="11"/>
      <c r="E15" s="11"/>
      <c r="F15" s="11"/>
      <c r="G15" s="4"/>
      <c r="H15" s="99"/>
    </row>
    <row r="16" spans="1:8" ht="23.15" customHeight="1" x14ac:dyDescent="0.35">
      <c r="A16" s="17"/>
      <c r="B16" s="162" t="s">
        <v>24</v>
      </c>
      <c r="C16" s="162"/>
      <c r="D16" s="49" t="s">
        <v>25</v>
      </c>
      <c r="E16" s="49" t="s">
        <v>26</v>
      </c>
      <c r="F16" s="49" t="s">
        <v>27</v>
      </c>
      <c r="G16" s="4"/>
      <c r="H16" s="99"/>
    </row>
    <row r="17" spans="1:8" ht="15.5" x14ac:dyDescent="0.35">
      <c r="A17" s="4"/>
      <c r="B17" s="163" t="s">
        <v>37</v>
      </c>
      <c r="C17" s="164"/>
      <c r="D17" s="57"/>
      <c r="E17" s="84"/>
      <c r="F17" s="69"/>
      <c r="G17" s="4"/>
      <c r="H17" s="99"/>
    </row>
    <row r="18" spans="1:8" ht="15.5" x14ac:dyDescent="0.35">
      <c r="A18" s="4"/>
      <c r="B18" s="165"/>
      <c r="C18" s="166"/>
      <c r="D18" s="57"/>
      <c r="E18" s="78"/>
      <c r="F18" s="69"/>
      <c r="G18" s="4"/>
      <c r="H18" s="99"/>
    </row>
    <row r="19" spans="1:8" ht="15.5" x14ac:dyDescent="0.35">
      <c r="A19" s="4"/>
      <c r="B19" s="165"/>
      <c r="C19" s="166"/>
      <c r="D19" s="57"/>
      <c r="E19" s="78"/>
      <c r="F19" s="69"/>
      <c r="G19" s="4"/>
      <c r="H19" s="99"/>
    </row>
    <row r="20" spans="1:8" ht="15.5" x14ac:dyDescent="0.35">
      <c r="A20" s="4"/>
      <c r="B20" s="165"/>
      <c r="C20" s="166"/>
      <c r="D20" s="57"/>
      <c r="E20" s="78"/>
      <c r="F20" s="69"/>
      <c r="G20" s="4"/>
      <c r="H20" s="99"/>
    </row>
    <row r="21" spans="1:8" ht="15.5" x14ac:dyDescent="0.35">
      <c r="A21" s="4"/>
      <c r="B21" s="165"/>
      <c r="C21" s="166"/>
      <c r="D21" s="57"/>
      <c r="E21" s="78"/>
      <c r="F21" s="69"/>
      <c r="G21" s="4"/>
      <c r="H21" s="99"/>
    </row>
    <row r="22" spans="1:8" ht="15.5" x14ac:dyDescent="0.35">
      <c r="A22" s="4"/>
      <c r="B22" s="165"/>
      <c r="C22" s="166"/>
      <c r="D22" s="57"/>
      <c r="E22" s="78"/>
      <c r="F22" s="69"/>
      <c r="G22" s="4"/>
      <c r="H22" s="99"/>
    </row>
    <row r="23" spans="1:8" ht="15.5" x14ac:dyDescent="0.35">
      <c r="A23" s="4"/>
      <c r="B23" s="167"/>
      <c r="C23" s="168"/>
      <c r="D23" s="58"/>
      <c r="E23" s="78"/>
      <c r="F23" s="69"/>
      <c r="G23" s="4"/>
      <c r="H23" s="99"/>
    </row>
    <row r="24" spans="1:8" ht="15.5" x14ac:dyDescent="0.35">
      <c r="A24" s="4"/>
      <c r="B24" s="167"/>
      <c r="C24" s="168"/>
      <c r="D24" s="58"/>
      <c r="E24" s="78"/>
      <c r="F24" s="69"/>
      <c r="G24" s="4"/>
      <c r="H24" s="99"/>
    </row>
    <row r="25" spans="1:8" ht="15.5" x14ac:dyDescent="0.35">
      <c r="A25" s="4"/>
      <c r="B25" s="167"/>
      <c r="C25" s="168"/>
      <c r="D25" s="58"/>
      <c r="E25" s="78"/>
      <c r="F25" s="69"/>
      <c r="G25" s="4"/>
      <c r="H25" s="99"/>
    </row>
    <row r="26" spans="1:8" ht="15.5" x14ac:dyDescent="0.35">
      <c r="A26" s="4"/>
      <c r="B26" s="167"/>
      <c r="C26" s="168"/>
      <c r="D26" s="58"/>
      <c r="E26" s="78"/>
      <c r="F26" s="69"/>
      <c r="G26" s="4"/>
      <c r="H26" s="99"/>
    </row>
    <row r="27" spans="1:8" ht="16" thickBot="1" x14ac:dyDescent="0.4">
      <c r="A27" s="4"/>
      <c r="B27" s="60"/>
      <c r="C27" s="61"/>
      <c r="D27" s="62"/>
      <c r="E27" s="85"/>
      <c r="F27" s="69"/>
      <c r="G27" s="4"/>
      <c r="H27" s="99"/>
    </row>
    <row r="28" spans="1:8" ht="16" thickTop="1" x14ac:dyDescent="0.35">
      <c r="A28" s="4"/>
      <c r="B28" s="169" t="s">
        <v>31</v>
      </c>
      <c r="C28" s="170"/>
      <c r="D28" s="86">
        <f>SUM(D17:D26)</f>
        <v>0</v>
      </c>
      <c r="E28" s="70"/>
      <c r="F28" s="70"/>
      <c r="G28" s="4"/>
      <c r="H28" s="99"/>
    </row>
    <row r="29" spans="1:8" x14ac:dyDescent="0.35">
      <c r="A29" s="4"/>
      <c r="B29" s="4"/>
      <c r="C29" s="4"/>
      <c r="D29" s="4"/>
      <c r="E29" s="4"/>
      <c r="F29" s="4"/>
      <c r="G29" s="4"/>
      <c r="H29" s="99"/>
    </row>
    <row r="30" spans="1:8" x14ac:dyDescent="0.35">
      <c r="A30" s="4"/>
      <c r="B30" s="4"/>
      <c r="C30" s="4"/>
      <c r="D30" s="4"/>
      <c r="E30" s="4"/>
      <c r="F30" s="4"/>
      <c r="G30" s="4"/>
      <c r="H30" s="99"/>
    </row>
    <row r="31" spans="1:8" x14ac:dyDescent="0.35">
      <c r="A31" s="4"/>
      <c r="B31" s="4"/>
      <c r="C31" s="4"/>
      <c r="D31" s="4"/>
      <c r="E31" s="4"/>
      <c r="F31" s="4"/>
      <c r="G31" s="4"/>
      <c r="H31" s="99"/>
    </row>
    <row r="32" spans="1:8" x14ac:dyDescent="0.35">
      <c r="A32" s="41"/>
      <c r="B32" s="42"/>
      <c r="C32" s="42"/>
      <c r="D32" s="42"/>
      <c r="E32" s="42"/>
      <c r="F32" s="42"/>
      <c r="H32" s="99"/>
    </row>
  </sheetData>
  <mergeCells count="15">
    <mergeCell ref="B24:C24"/>
    <mergeCell ref="B25:C25"/>
    <mergeCell ref="B26:C26"/>
    <mergeCell ref="B28:C28"/>
    <mergeCell ref="B23:C23"/>
    <mergeCell ref="B18:C18"/>
    <mergeCell ref="B19:C19"/>
    <mergeCell ref="B20:C20"/>
    <mergeCell ref="B21:C21"/>
    <mergeCell ref="B22:C22"/>
    <mergeCell ref="C9:F9"/>
    <mergeCell ref="C11:F11"/>
    <mergeCell ref="D13:E13"/>
    <mergeCell ref="B16:C16"/>
    <mergeCell ref="B17:C17"/>
  </mergeCells>
  <dataValidations count="1">
    <dataValidation type="list" allowBlank="1" showInputMessage="1" showErrorMessage="1" sqref="E28:F28"/>
  </dataValidations>
  <pageMargins left="0.7" right="0.7" top="0.75" bottom="0.75" header="0.3" footer="0.3"/>
  <pageSetup scale="81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>
          <x14:formula1>
            <xm:f>'Drop Down Menu'!$A$3:$A$12</xm:f>
          </x14:formula1>
          <xm:sqref>E17:E27</xm:sqref>
        </x14:dataValidation>
        <x14:dataValidation type="list" allowBlank="1" showInputMessage="1" showErrorMessage="1" prompt="Select from drop down menu._x000a_">
          <x14:formula1>
            <xm:f>'Drop Down Menu'!$C$3:$C$10</xm:f>
          </x14:formula1>
          <xm:sqref>F17:F27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showGridLines="0" topLeftCell="A13" zoomScaleNormal="100" workbookViewId="0">
      <selection activeCell="F31" sqref="F31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1" spans="1:7" ht="10.4" customHeight="1" x14ac:dyDescent="0.35">
      <c r="G1" s="38"/>
    </row>
    <row r="2" spans="1:7" x14ac:dyDescent="0.35">
      <c r="G2" s="38"/>
    </row>
    <row r="3" spans="1:7" x14ac:dyDescent="0.35">
      <c r="G3" s="38"/>
    </row>
    <row r="4" spans="1:7" x14ac:dyDescent="0.35">
      <c r="G4" s="38"/>
    </row>
    <row r="5" spans="1:7" x14ac:dyDescent="0.35">
      <c r="G5" s="38"/>
    </row>
    <row r="6" spans="1:7" x14ac:dyDescent="0.35">
      <c r="G6" s="38"/>
    </row>
    <row r="7" spans="1:7" x14ac:dyDescent="0.35">
      <c r="G7" s="38"/>
    </row>
    <row r="8" spans="1:7" ht="15.5" x14ac:dyDescent="0.35">
      <c r="A8" s="4"/>
      <c r="B8" s="11"/>
      <c r="C8" s="11"/>
      <c r="D8" s="11"/>
      <c r="E8" s="11"/>
      <c r="F8" s="11"/>
    </row>
    <row r="9" spans="1:7" ht="15.5" x14ac:dyDescent="0.35">
      <c r="A9" s="4"/>
      <c r="B9" s="18" t="s">
        <v>19</v>
      </c>
      <c r="C9" s="159" t="s">
        <v>11</v>
      </c>
      <c r="D9" s="160"/>
      <c r="E9" s="160"/>
      <c r="F9" s="161"/>
      <c r="G9" s="46"/>
    </row>
    <row r="10" spans="1:7" ht="15.5" x14ac:dyDescent="0.35">
      <c r="A10" s="4"/>
      <c r="B10" s="18"/>
      <c r="C10" s="19"/>
      <c r="D10" s="20"/>
      <c r="E10" s="20"/>
      <c r="F10" s="11"/>
      <c r="G10" s="46"/>
    </row>
    <row r="11" spans="1:7" ht="15.5" x14ac:dyDescent="0.35">
      <c r="A11" s="4"/>
      <c r="B11" s="18" t="s">
        <v>20</v>
      </c>
      <c r="C11" s="159" t="s">
        <v>38</v>
      </c>
      <c r="D11" s="160"/>
      <c r="E11" s="160"/>
      <c r="F11" s="11"/>
      <c r="G11" s="46"/>
    </row>
    <row r="12" spans="1:7" ht="15.5" x14ac:dyDescent="0.35">
      <c r="A12" s="4"/>
      <c r="B12" s="21"/>
      <c r="C12" s="11"/>
      <c r="D12" s="11"/>
      <c r="E12" s="11"/>
      <c r="F12" s="11"/>
      <c r="G12" s="46"/>
    </row>
    <row r="13" spans="1:7" ht="15.75" customHeight="1" x14ac:dyDescent="0.35">
      <c r="A13" s="4"/>
      <c r="B13" s="21" t="s">
        <v>22</v>
      </c>
      <c r="C13" s="11"/>
      <c r="D13" s="145" t="s">
        <v>23</v>
      </c>
      <c r="E13" s="145"/>
      <c r="F13" s="79"/>
      <c r="G13" s="46"/>
    </row>
    <row r="14" spans="1:7" ht="15.5" x14ac:dyDescent="0.35">
      <c r="A14" s="4"/>
      <c r="B14" s="11"/>
      <c r="C14" s="11"/>
      <c r="D14" s="11"/>
      <c r="E14" s="11"/>
      <c r="F14" s="11"/>
      <c r="G14" s="46"/>
    </row>
    <row r="15" spans="1:7" ht="15.5" x14ac:dyDescent="0.35">
      <c r="A15" s="4"/>
      <c r="B15" s="11"/>
      <c r="C15" s="11"/>
      <c r="D15" s="11"/>
      <c r="E15" s="11"/>
      <c r="F15" s="11"/>
      <c r="G15" s="46"/>
    </row>
    <row r="16" spans="1:7" ht="24" customHeight="1" x14ac:dyDescent="0.35">
      <c r="A16" s="17"/>
      <c r="B16" s="146" t="s">
        <v>24</v>
      </c>
      <c r="C16" s="146"/>
      <c r="D16" s="10" t="s">
        <v>25</v>
      </c>
      <c r="E16" s="10" t="s">
        <v>26</v>
      </c>
      <c r="F16" s="10" t="s">
        <v>27</v>
      </c>
      <c r="G16" s="47"/>
    </row>
    <row r="17" spans="1:7" ht="15.5" x14ac:dyDescent="0.35">
      <c r="A17" s="4"/>
      <c r="B17" s="171">
        <v>45629</v>
      </c>
      <c r="C17" s="172"/>
      <c r="D17" s="22">
        <v>22.5</v>
      </c>
      <c r="E17" s="75" t="s">
        <v>39</v>
      </c>
      <c r="F17" s="89" t="s">
        <v>36</v>
      </c>
      <c r="G17" s="46"/>
    </row>
    <row r="18" spans="1:7" ht="15.5" x14ac:dyDescent="0.35">
      <c r="A18" s="4"/>
      <c r="B18" s="171">
        <v>45637</v>
      </c>
      <c r="C18" s="172"/>
      <c r="D18" s="22">
        <v>3.44</v>
      </c>
      <c r="E18" s="78" t="s">
        <v>35</v>
      </c>
      <c r="F18" s="69" t="s">
        <v>29</v>
      </c>
      <c r="G18" s="46"/>
    </row>
    <row r="19" spans="1:7" ht="15.5" x14ac:dyDescent="0.35">
      <c r="A19" s="4"/>
      <c r="B19" s="171">
        <v>45644</v>
      </c>
      <c r="C19" s="172"/>
      <c r="D19" s="22">
        <v>62.4</v>
      </c>
      <c r="E19" s="78" t="s">
        <v>35</v>
      </c>
      <c r="F19" s="69" t="s">
        <v>29</v>
      </c>
      <c r="G19" s="46"/>
    </row>
    <row r="20" spans="1:7" ht="15.5" x14ac:dyDescent="0.35">
      <c r="A20" s="4"/>
      <c r="B20" s="171">
        <v>45657</v>
      </c>
      <c r="C20" s="172"/>
      <c r="D20" s="22">
        <v>22.5</v>
      </c>
      <c r="E20" s="78" t="s">
        <v>39</v>
      </c>
      <c r="F20" s="69" t="s">
        <v>29</v>
      </c>
      <c r="G20" s="46"/>
    </row>
    <row r="21" spans="1:7" ht="15.5" x14ac:dyDescent="0.35">
      <c r="A21" s="4"/>
      <c r="B21" s="171">
        <v>45667</v>
      </c>
      <c r="C21" s="172"/>
      <c r="D21" s="22">
        <v>22.5</v>
      </c>
      <c r="E21" s="78" t="s">
        <v>39</v>
      </c>
      <c r="F21" s="69" t="s">
        <v>29</v>
      </c>
      <c r="G21" s="46"/>
    </row>
    <row r="22" spans="1:7" ht="15.5" x14ac:dyDescent="0.35">
      <c r="A22" s="4"/>
      <c r="B22" s="171">
        <v>45671</v>
      </c>
      <c r="C22" s="172"/>
      <c r="D22" s="22">
        <v>3.44</v>
      </c>
      <c r="E22" s="78" t="s">
        <v>35</v>
      </c>
      <c r="F22" s="69" t="s">
        <v>29</v>
      </c>
      <c r="G22" s="46"/>
    </row>
    <row r="23" spans="1:7" ht="15.5" x14ac:dyDescent="0.35">
      <c r="A23" s="4"/>
      <c r="B23" s="171">
        <v>45678</v>
      </c>
      <c r="C23" s="172"/>
      <c r="D23" s="22">
        <v>62.4</v>
      </c>
      <c r="E23" s="78" t="s">
        <v>35</v>
      </c>
      <c r="F23" s="69" t="s">
        <v>29</v>
      </c>
      <c r="G23" s="46"/>
    </row>
    <row r="24" spans="1:7" ht="15.5" x14ac:dyDescent="0.35">
      <c r="A24" s="4"/>
      <c r="B24" s="173">
        <v>45679</v>
      </c>
      <c r="C24" s="173"/>
      <c r="D24" s="22">
        <v>10</v>
      </c>
      <c r="E24" s="78" t="s">
        <v>39</v>
      </c>
      <c r="F24" s="69" t="s">
        <v>29</v>
      </c>
      <c r="G24" s="46"/>
    </row>
    <row r="25" spans="1:7" ht="15.5" x14ac:dyDescent="0.35">
      <c r="A25" s="4"/>
      <c r="B25" s="173">
        <v>45685</v>
      </c>
      <c r="C25" s="173"/>
      <c r="D25" s="22">
        <v>23.49</v>
      </c>
      <c r="E25" s="78" t="s">
        <v>39</v>
      </c>
      <c r="F25" s="69" t="s">
        <v>36</v>
      </c>
      <c r="G25" s="46"/>
    </row>
    <row r="26" spans="1:7" ht="15.5" x14ac:dyDescent="0.35">
      <c r="A26" s="4"/>
      <c r="B26" s="173">
        <v>45749</v>
      </c>
      <c r="C26" s="173"/>
      <c r="D26" s="22">
        <v>22.5</v>
      </c>
      <c r="E26" s="78" t="s">
        <v>39</v>
      </c>
      <c r="F26" s="69" t="s">
        <v>29</v>
      </c>
      <c r="G26" s="46"/>
    </row>
    <row r="27" spans="1:7" ht="15.5" x14ac:dyDescent="0.35">
      <c r="A27" s="4"/>
      <c r="B27" s="173">
        <v>45749</v>
      </c>
      <c r="C27" s="173"/>
      <c r="D27" s="22">
        <v>33.6</v>
      </c>
      <c r="E27" s="78" t="s">
        <v>35</v>
      </c>
      <c r="F27" s="69" t="s">
        <v>29</v>
      </c>
      <c r="G27" s="46"/>
    </row>
    <row r="28" spans="1:7" ht="15.5" x14ac:dyDescent="0.35">
      <c r="A28" s="4"/>
      <c r="B28" s="173">
        <v>45750</v>
      </c>
      <c r="C28" s="173"/>
      <c r="D28" s="22">
        <v>3.44</v>
      </c>
      <c r="E28" s="78" t="s">
        <v>35</v>
      </c>
      <c r="F28" s="69" t="s">
        <v>29</v>
      </c>
      <c r="G28" s="46"/>
    </row>
    <row r="29" spans="1:7" ht="15.5" x14ac:dyDescent="0.35">
      <c r="B29" s="171">
        <v>45756</v>
      </c>
      <c r="C29" s="172"/>
      <c r="D29" s="22">
        <v>15.2</v>
      </c>
      <c r="E29" s="78" t="s">
        <v>35</v>
      </c>
      <c r="F29" s="69" t="s">
        <v>29</v>
      </c>
      <c r="G29" s="46"/>
    </row>
    <row r="30" spans="1:7" ht="15.5" x14ac:dyDescent="0.35">
      <c r="B30" s="171">
        <v>45758</v>
      </c>
      <c r="C30" s="172"/>
      <c r="D30" s="22">
        <v>22.5</v>
      </c>
      <c r="E30" s="78" t="s">
        <v>39</v>
      </c>
      <c r="F30" s="69" t="s">
        <v>29</v>
      </c>
      <c r="G30" s="46"/>
    </row>
    <row r="31" spans="1:7" ht="15.5" x14ac:dyDescent="0.35">
      <c r="B31" s="171">
        <v>45782</v>
      </c>
      <c r="C31" s="172"/>
      <c r="D31" s="22">
        <v>22.5</v>
      </c>
      <c r="E31" s="78" t="s">
        <v>39</v>
      </c>
      <c r="F31" s="69" t="s">
        <v>29</v>
      </c>
      <c r="G31" s="46"/>
    </row>
    <row r="32" spans="1:7" ht="15.5" x14ac:dyDescent="0.35">
      <c r="B32" s="171">
        <v>45782</v>
      </c>
      <c r="C32" s="172"/>
      <c r="D32" s="22">
        <v>12</v>
      </c>
      <c r="E32" s="78" t="s">
        <v>35</v>
      </c>
      <c r="F32" s="69" t="s">
        <v>29</v>
      </c>
      <c r="G32" s="46"/>
    </row>
    <row r="33" spans="1:7" ht="15.5" x14ac:dyDescent="0.35">
      <c r="B33" s="171">
        <v>45789</v>
      </c>
      <c r="C33" s="172"/>
      <c r="D33" s="22">
        <v>165.6</v>
      </c>
      <c r="E33" s="78" t="s">
        <v>35</v>
      </c>
      <c r="F33" s="69" t="s">
        <v>29</v>
      </c>
      <c r="G33" s="46"/>
    </row>
    <row r="34" spans="1:7" ht="15.5" x14ac:dyDescent="0.35">
      <c r="B34" s="171">
        <v>45791</v>
      </c>
      <c r="C34" s="172"/>
      <c r="D34" s="22">
        <v>12</v>
      </c>
      <c r="E34" s="78" t="s">
        <v>35</v>
      </c>
      <c r="F34" s="69" t="s">
        <v>36</v>
      </c>
      <c r="G34" s="46"/>
    </row>
    <row r="35" spans="1:7" ht="15.5" x14ac:dyDescent="0.35">
      <c r="B35" s="171">
        <v>45791</v>
      </c>
      <c r="C35" s="172"/>
      <c r="D35" s="22">
        <v>22.5</v>
      </c>
      <c r="E35" s="78" t="s">
        <v>39</v>
      </c>
      <c r="F35" s="69" t="s">
        <v>36</v>
      </c>
      <c r="G35" s="46"/>
    </row>
    <row r="36" spans="1:7" ht="15.5" x14ac:dyDescent="0.35">
      <c r="B36" s="171"/>
      <c r="C36" s="172"/>
      <c r="D36" s="22"/>
      <c r="E36" s="78"/>
      <c r="F36" s="69"/>
      <c r="G36" s="46"/>
    </row>
    <row r="37" spans="1:7" ht="15.5" x14ac:dyDescent="0.35">
      <c r="B37" s="171"/>
      <c r="C37" s="172"/>
      <c r="D37" s="22"/>
      <c r="E37" s="78"/>
      <c r="F37" s="69"/>
      <c r="G37" s="46"/>
    </row>
    <row r="38" spans="1:7" ht="15.5" x14ac:dyDescent="0.35">
      <c r="B38" s="171"/>
      <c r="C38" s="172"/>
      <c r="D38" s="22"/>
      <c r="E38" s="78"/>
      <c r="F38" s="69"/>
      <c r="G38" s="46"/>
    </row>
    <row r="39" spans="1:7" ht="15.5" x14ac:dyDescent="0.35">
      <c r="B39" s="171"/>
      <c r="C39" s="172"/>
      <c r="D39" s="22"/>
      <c r="E39" s="78"/>
      <c r="F39" s="69"/>
      <c r="G39" s="46"/>
    </row>
    <row r="40" spans="1:7" ht="16" thickBot="1" x14ac:dyDescent="0.4">
      <c r="B40" s="176"/>
      <c r="C40" s="177"/>
      <c r="D40" s="64"/>
      <c r="E40" s="87"/>
      <c r="F40" s="69"/>
      <c r="G40" s="46"/>
    </row>
    <row r="41" spans="1:7" ht="16" thickTop="1" x14ac:dyDescent="0.35">
      <c r="B41" s="174" t="s">
        <v>31</v>
      </c>
      <c r="C41" s="175"/>
      <c r="D41" s="63">
        <f>SUM(D17:D39)</f>
        <v>564.51</v>
      </c>
      <c r="E41" s="70"/>
      <c r="F41" s="70"/>
      <c r="G41" s="80"/>
    </row>
    <row r="42" spans="1:7" x14ac:dyDescent="0.35">
      <c r="A42" s="43"/>
      <c r="B42" s="44"/>
      <c r="C42" s="44"/>
      <c r="D42" s="44"/>
      <c r="E42" s="44"/>
      <c r="F42" s="44"/>
      <c r="G42" s="43"/>
    </row>
    <row r="43" spans="1:7" x14ac:dyDescent="0.35">
      <c r="A43" s="43"/>
      <c r="B43" s="43"/>
      <c r="C43" s="43"/>
      <c r="D43" s="43"/>
      <c r="E43" s="43"/>
      <c r="F43" s="43"/>
      <c r="G43" s="43"/>
    </row>
    <row r="44" spans="1:7" x14ac:dyDescent="0.35">
      <c r="A44" s="43"/>
      <c r="B44" s="43"/>
      <c r="C44" s="43"/>
      <c r="D44" s="43"/>
      <c r="E44" s="43"/>
      <c r="F44" s="43"/>
      <c r="G44" s="43"/>
    </row>
    <row r="45" spans="1:7" x14ac:dyDescent="0.35">
      <c r="A45" s="43"/>
      <c r="B45" s="43"/>
      <c r="C45" s="43"/>
      <c r="D45" s="43"/>
      <c r="E45" s="43"/>
      <c r="F45" s="43"/>
      <c r="G45" s="43"/>
    </row>
    <row r="46" spans="1:7" x14ac:dyDescent="0.35">
      <c r="A46" s="81"/>
      <c r="B46" s="43"/>
      <c r="C46" s="43"/>
      <c r="D46" s="43"/>
      <c r="E46" s="43"/>
      <c r="F46" s="43"/>
      <c r="G46" s="82"/>
    </row>
    <row r="47" spans="1:7" x14ac:dyDescent="0.35">
      <c r="B47" s="42"/>
      <c r="C47" s="42"/>
      <c r="D47" s="83"/>
      <c r="E47" s="42"/>
      <c r="F47" s="42"/>
    </row>
  </sheetData>
  <mergeCells count="29">
    <mergeCell ref="B29:C29"/>
    <mergeCell ref="B32:C32"/>
    <mergeCell ref="B30:C30"/>
    <mergeCell ref="B31:C31"/>
    <mergeCell ref="B41:C41"/>
    <mergeCell ref="B38:C38"/>
    <mergeCell ref="B39:C39"/>
    <mergeCell ref="B33:C33"/>
    <mergeCell ref="B36:C36"/>
    <mergeCell ref="B37:C37"/>
    <mergeCell ref="B34:C34"/>
    <mergeCell ref="B35:C35"/>
    <mergeCell ref="B40:C40"/>
    <mergeCell ref="B26:C26"/>
    <mergeCell ref="B23:C23"/>
    <mergeCell ref="B24:C24"/>
    <mergeCell ref="B27:C27"/>
    <mergeCell ref="B28:C28"/>
    <mergeCell ref="B21:C21"/>
    <mergeCell ref="B22:C22"/>
    <mergeCell ref="B19:C19"/>
    <mergeCell ref="B20:C20"/>
    <mergeCell ref="B25:C25"/>
    <mergeCell ref="B17:C17"/>
    <mergeCell ref="B18:C18"/>
    <mergeCell ref="C9:F9"/>
    <mergeCell ref="C11:E11"/>
    <mergeCell ref="B16:C16"/>
    <mergeCell ref="D13:E13"/>
  </mergeCells>
  <pageMargins left="0.7" right="0.7" top="0.75" bottom="0.75" header="0.3" footer="0.3"/>
  <pageSetup scale="82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>
          <x14:formula1>
            <xm:f>'Drop Down Menu'!$C$3:$C$10</xm:f>
          </x14:formula1>
          <xm:sqref>F17:F40</xm:sqref>
        </x14:dataValidation>
        <x14:dataValidation type="list" allowBlank="1" showInputMessage="1" showErrorMessage="1" prompt="Select from the drop down list.">
          <x14:formula1>
            <xm:f>'Drop Down Menu'!$A$3:$A$12</xm:f>
          </x14:formula1>
          <xm:sqref>E17:E40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6"/>
  <sheetViews>
    <sheetView showGridLines="0" zoomScaleNormal="100" workbookViewId="0">
      <selection activeCell="L26" sqref="L26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9.1796875" customWidth="1"/>
  </cols>
  <sheetData>
    <row r="1" spans="1:7" x14ac:dyDescent="0.35">
      <c r="A1" s="178"/>
      <c r="B1" s="178"/>
      <c r="C1" s="24"/>
      <c r="D1" s="24"/>
      <c r="E1" s="24"/>
      <c r="F1" s="24"/>
      <c r="G1" s="95"/>
    </row>
    <row r="2" spans="1:7" x14ac:dyDescent="0.35">
      <c r="A2" s="178"/>
      <c r="B2" s="178"/>
      <c r="C2" s="24"/>
      <c r="D2" s="24"/>
      <c r="E2" s="24"/>
      <c r="F2" s="24"/>
      <c r="G2" s="96"/>
    </row>
    <row r="3" spans="1:7" x14ac:dyDescent="0.35">
      <c r="A3" s="178"/>
      <c r="B3" s="178"/>
      <c r="C3" s="24"/>
      <c r="D3" s="24"/>
      <c r="E3" s="24"/>
      <c r="F3" s="24"/>
      <c r="G3" s="96"/>
    </row>
    <row r="4" spans="1:7" x14ac:dyDescent="0.35">
      <c r="A4" s="178"/>
      <c r="B4" s="178"/>
      <c r="C4" s="24"/>
      <c r="D4" s="24"/>
      <c r="E4" s="24"/>
      <c r="F4" s="24"/>
      <c r="G4" s="96"/>
    </row>
    <row r="5" spans="1:7" x14ac:dyDescent="0.35">
      <c r="A5" s="178"/>
      <c r="B5" s="178"/>
      <c r="C5" s="24"/>
      <c r="D5" s="24"/>
      <c r="E5" s="24"/>
      <c r="F5" s="24"/>
      <c r="G5" s="96"/>
    </row>
    <row r="6" spans="1:7" x14ac:dyDescent="0.35">
      <c r="A6" s="178"/>
      <c r="B6" s="178"/>
      <c r="C6" s="24"/>
      <c r="D6" s="24"/>
      <c r="E6" s="24"/>
      <c r="F6" s="24"/>
      <c r="G6" s="96"/>
    </row>
    <row r="7" spans="1:7" x14ac:dyDescent="0.35">
      <c r="A7" s="24"/>
      <c r="B7" s="24"/>
      <c r="C7" s="24"/>
      <c r="D7" s="24"/>
      <c r="E7" s="24"/>
      <c r="F7" s="24"/>
      <c r="G7" s="96"/>
    </row>
    <row r="8" spans="1:7" x14ac:dyDescent="0.35">
      <c r="A8" s="178"/>
      <c r="B8" s="178"/>
      <c r="C8" s="25"/>
      <c r="D8" s="25"/>
      <c r="E8" s="25"/>
      <c r="F8" s="25"/>
      <c r="G8" s="96"/>
    </row>
    <row r="9" spans="1:7" ht="15.5" x14ac:dyDescent="0.35">
      <c r="A9" s="25"/>
      <c r="B9" s="26" t="s">
        <v>19</v>
      </c>
      <c r="C9" s="181" t="s">
        <v>13</v>
      </c>
      <c r="D9" s="181"/>
      <c r="E9" s="181"/>
      <c r="F9" s="27"/>
      <c r="G9" s="96"/>
    </row>
    <row r="10" spans="1:7" ht="15.5" x14ac:dyDescent="0.35">
      <c r="A10" s="182"/>
      <c r="B10" s="182"/>
      <c r="C10" s="27"/>
      <c r="D10" s="27"/>
      <c r="E10" s="27"/>
      <c r="F10" s="27"/>
      <c r="G10" s="96"/>
    </row>
    <row r="11" spans="1:7" ht="15.5" x14ac:dyDescent="0.35">
      <c r="A11" s="25"/>
      <c r="B11" s="26" t="s">
        <v>20</v>
      </c>
      <c r="C11" s="181" t="s">
        <v>14</v>
      </c>
      <c r="D11" s="181"/>
      <c r="E11" s="181"/>
      <c r="F11" s="183"/>
      <c r="G11" s="96"/>
    </row>
    <row r="12" spans="1:7" ht="15.5" x14ac:dyDescent="0.35">
      <c r="A12" s="182"/>
      <c r="B12" s="182"/>
      <c r="C12" s="27"/>
      <c r="D12" s="27"/>
      <c r="E12" s="27"/>
      <c r="F12" s="27"/>
      <c r="G12" s="96"/>
    </row>
    <row r="13" spans="1:7" ht="15.65" customHeight="1" x14ac:dyDescent="0.35">
      <c r="A13" s="25"/>
      <c r="B13" s="26" t="s">
        <v>22</v>
      </c>
      <c r="C13" s="27"/>
      <c r="D13" s="145" t="s">
        <v>23</v>
      </c>
      <c r="E13" s="145"/>
      <c r="F13" s="27"/>
      <c r="G13" s="96"/>
    </row>
    <row r="14" spans="1:7" ht="15.5" x14ac:dyDescent="0.35">
      <c r="A14" s="182"/>
      <c r="B14" s="182"/>
      <c r="C14" s="27"/>
      <c r="D14" s="27"/>
      <c r="E14" s="27"/>
      <c r="F14" s="27"/>
      <c r="G14" s="96"/>
    </row>
    <row r="15" spans="1:7" ht="15.5" x14ac:dyDescent="0.35">
      <c r="A15" s="182"/>
      <c r="B15" s="182"/>
      <c r="C15" s="27"/>
      <c r="D15" s="27"/>
      <c r="E15" s="27"/>
      <c r="F15" s="27"/>
      <c r="G15" s="96"/>
    </row>
    <row r="16" spans="1:7" ht="24.65" customHeight="1" x14ac:dyDescent="0.35">
      <c r="A16" s="28"/>
      <c r="B16" s="184" t="s">
        <v>24</v>
      </c>
      <c r="C16" s="185"/>
      <c r="D16" s="31" t="s">
        <v>25</v>
      </c>
      <c r="E16" s="71" t="s">
        <v>26</v>
      </c>
      <c r="F16" s="31" t="s">
        <v>27</v>
      </c>
      <c r="G16" s="97"/>
    </row>
    <row r="17" spans="1:7" ht="15.5" x14ac:dyDescent="0.35">
      <c r="A17" s="25"/>
      <c r="B17" s="179" t="s">
        <v>37</v>
      </c>
      <c r="C17" s="180"/>
      <c r="D17" s="29"/>
      <c r="E17" s="75"/>
      <c r="F17" s="69"/>
      <c r="G17" s="97"/>
    </row>
    <row r="18" spans="1:7" ht="15.5" x14ac:dyDescent="0.35">
      <c r="A18" s="25"/>
      <c r="B18" s="186"/>
      <c r="C18" s="187"/>
      <c r="D18" s="30"/>
      <c r="E18" s="78"/>
      <c r="F18" s="69"/>
      <c r="G18" s="97"/>
    </row>
    <row r="19" spans="1:7" ht="15.5" x14ac:dyDescent="0.35">
      <c r="A19" s="25"/>
      <c r="B19" s="186"/>
      <c r="C19" s="187"/>
      <c r="D19" s="30"/>
      <c r="E19" s="78"/>
      <c r="F19" s="69"/>
      <c r="G19" s="97"/>
    </row>
    <row r="20" spans="1:7" ht="15.5" x14ac:dyDescent="0.35">
      <c r="A20" s="25"/>
      <c r="B20" s="186"/>
      <c r="C20" s="187"/>
      <c r="D20" s="30"/>
      <c r="E20" s="78"/>
      <c r="F20" s="69"/>
      <c r="G20" s="97"/>
    </row>
    <row r="21" spans="1:7" ht="15.5" x14ac:dyDescent="0.35">
      <c r="A21" s="25"/>
      <c r="B21" s="186"/>
      <c r="C21" s="187"/>
      <c r="D21" s="30"/>
      <c r="E21" s="78"/>
      <c r="F21" s="69"/>
      <c r="G21" s="97"/>
    </row>
    <row r="22" spans="1:7" ht="15.5" x14ac:dyDescent="0.35">
      <c r="A22" s="25"/>
      <c r="B22" s="186"/>
      <c r="C22" s="187"/>
      <c r="D22" s="30"/>
      <c r="E22" s="78"/>
      <c r="F22" s="69"/>
      <c r="G22" s="97"/>
    </row>
    <row r="23" spans="1:7" ht="15.5" x14ac:dyDescent="0.35">
      <c r="A23" s="25"/>
      <c r="B23" s="186"/>
      <c r="C23" s="187"/>
      <c r="D23" s="30"/>
      <c r="E23" s="78"/>
      <c r="F23" s="69"/>
      <c r="G23" s="97"/>
    </row>
    <row r="24" spans="1:7" ht="15.5" x14ac:dyDescent="0.35">
      <c r="A24" s="25"/>
      <c r="B24" s="186"/>
      <c r="C24" s="187"/>
      <c r="D24" s="30"/>
      <c r="E24" s="78"/>
      <c r="F24" s="69"/>
      <c r="G24" s="97"/>
    </row>
    <row r="25" spans="1:7" ht="15.5" x14ac:dyDescent="0.35">
      <c r="A25" s="25"/>
      <c r="B25" s="186"/>
      <c r="C25" s="187"/>
      <c r="D25" s="30"/>
      <c r="E25" s="78"/>
      <c r="F25" s="69"/>
      <c r="G25" s="97"/>
    </row>
    <row r="26" spans="1:7" ht="15.5" x14ac:dyDescent="0.35">
      <c r="A26" s="25"/>
      <c r="B26" s="186"/>
      <c r="C26" s="187"/>
      <c r="D26" s="30"/>
      <c r="E26" s="78"/>
      <c r="F26" s="69"/>
      <c r="G26" s="97"/>
    </row>
    <row r="27" spans="1:7" ht="15.5" x14ac:dyDescent="0.35">
      <c r="A27" s="25"/>
      <c r="B27" s="186"/>
      <c r="C27" s="187"/>
      <c r="D27" s="30"/>
      <c r="E27" s="78"/>
      <c r="F27" s="69"/>
      <c r="G27" s="97"/>
    </row>
    <row r="28" spans="1:7" ht="15.5" x14ac:dyDescent="0.35">
      <c r="A28" s="25"/>
      <c r="B28" s="186"/>
      <c r="C28" s="187"/>
      <c r="D28" s="30"/>
      <c r="E28" s="78"/>
      <c r="F28" s="69"/>
      <c r="G28" s="97"/>
    </row>
    <row r="29" spans="1:7" ht="15.5" x14ac:dyDescent="0.35">
      <c r="A29" s="25"/>
      <c r="B29" s="186"/>
      <c r="C29" s="187"/>
      <c r="D29" s="30"/>
      <c r="E29" s="78"/>
      <c r="F29" s="69"/>
      <c r="G29" s="97"/>
    </row>
    <row r="30" spans="1:7" ht="16" thickBot="1" x14ac:dyDescent="0.4">
      <c r="A30" s="25"/>
      <c r="B30" s="186"/>
      <c r="C30" s="187"/>
      <c r="D30" s="30"/>
      <c r="E30" s="87"/>
      <c r="F30" s="69"/>
      <c r="G30" s="97"/>
    </row>
    <row r="31" spans="1:7" ht="16" thickTop="1" x14ac:dyDescent="0.35">
      <c r="A31" s="25"/>
      <c r="B31" s="174" t="s">
        <v>31</v>
      </c>
      <c r="C31" s="175"/>
      <c r="D31" s="63">
        <f>SUM(D17:D30)</f>
        <v>0</v>
      </c>
      <c r="E31" s="70"/>
      <c r="F31" s="70"/>
      <c r="G31" s="97"/>
    </row>
    <row r="32" spans="1:7" x14ac:dyDescent="0.35">
      <c r="A32" s="93"/>
      <c r="B32" s="42"/>
      <c r="C32" s="42"/>
      <c r="D32" s="42"/>
      <c r="E32" s="42"/>
      <c r="F32" s="38"/>
      <c r="G32" s="98"/>
    </row>
    <row r="33" spans="1:8" x14ac:dyDescent="0.35">
      <c r="A33" s="46"/>
      <c r="B33" s="43"/>
      <c r="C33" s="43"/>
      <c r="D33" s="43"/>
      <c r="E33" s="43"/>
      <c r="F33" s="43"/>
      <c r="G33" s="96"/>
    </row>
    <row r="34" spans="1:8" x14ac:dyDescent="0.35">
      <c r="A34" s="46"/>
      <c r="B34" s="43"/>
      <c r="C34" s="43"/>
      <c r="D34" s="43"/>
      <c r="E34" s="43"/>
      <c r="F34" s="43"/>
      <c r="G34" s="96"/>
    </row>
    <row r="35" spans="1:8" x14ac:dyDescent="0.35">
      <c r="A35" s="82"/>
      <c r="B35" s="43"/>
      <c r="C35" s="43"/>
      <c r="D35" s="43"/>
      <c r="E35" s="43"/>
      <c r="F35" s="43"/>
      <c r="G35" s="96"/>
    </row>
    <row r="36" spans="1:8" x14ac:dyDescent="0.35">
      <c r="A36" s="39"/>
      <c r="B36" s="42"/>
      <c r="C36" s="42"/>
      <c r="D36" s="42"/>
      <c r="E36" s="42"/>
      <c r="F36" s="38"/>
      <c r="G36" s="94"/>
      <c r="H36" s="99"/>
    </row>
  </sheetData>
  <mergeCells count="30"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7:C17"/>
    <mergeCell ref="A8:B8"/>
    <mergeCell ref="C9:E9"/>
    <mergeCell ref="A10:B10"/>
    <mergeCell ref="A12:B12"/>
    <mergeCell ref="D13:E13"/>
    <mergeCell ref="C11:F11"/>
    <mergeCell ref="A14:B14"/>
    <mergeCell ref="A15:B15"/>
    <mergeCell ref="B16:C16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scale="8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>
          <x14:formula1>
            <xm:f>'Drop Down Menu'!$A$3:$A$12</xm:f>
          </x14:formula1>
          <xm:sqref>E17:E30</xm:sqref>
        </x14:dataValidation>
        <x14:dataValidation type="list" allowBlank="1" showInputMessage="1" showErrorMessage="1" prompt="Select from drop down menu._x000a_">
          <x14:formula1>
            <xm:f>'Drop Down Menu'!$C$3:$C$10</xm:f>
          </x14:formula1>
          <xm:sqref>F17:F30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showGridLines="0" topLeftCell="A21" zoomScaleNormal="100" workbookViewId="0">
      <selection activeCell="L26" sqref="L26"/>
    </sheetView>
  </sheetViews>
  <sheetFormatPr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54296875" customWidth="1"/>
  </cols>
  <sheetData>
    <row r="1" spans="1:7" x14ac:dyDescent="0.35">
      <c r="A1" s="178"/>
      <c r="B1" s="178"/>
      <c r="C1" s="24"/>
      <c r="D1" s="24"/>
      <c r="E1" s="24"/>
      <c r="F1" s="24"/>
      <c r="G1" s="24"/>
    </row>
    <row r="2" spans="1:7" x14ac:dyDescent="0.35">
      <c r="A2" s="178"/>
      <c r="B2" s="178"/>
      <c r="C2" s="24"/>
      <c r="D2" s="24"/>
      <c r="E2" s="24"/>
      <c r="F2" s="24"/>
      <c r="G2" s="24"/>
    </row>
    <row r="3" spans="1:7" x14ac:dyDescent="0.35">
      <c r="A3" s="178"/>
      <c r="B3" s="178"/>
      <c r="C3" s="24"/>
      <c r="D3" s="24"/>
      <c r="E3" s="24"/>
      <c r="F3" s="24"/>
      <c r="G3" s="24"/>
    </row>
    <row r="4" spans="1:7" x14ac:dyDescent="0.35">
      <c r="A4" s="178"/>
      <c r="B4" s="178"/>
      <c r="C4" s="24"/>
      <c r="D4" s="24"/>
      <c r="E4" s="24"/>
      <c r="F4" s="24"/>
      <c r="G4" s="24"/>
    </row>
    <row r="5" spans="1:7" x14ac:dyDescent="0.35">
      <c r="A5" s="178"/>
      <c r="B5" s="178"/>
      <c r="C5" s="24"/>
      <c r="D5" s="24"/>
      <c r="E5" s="24"/>
      <c r="F5" s="24"/>
      <c r="G5" s="24"/>
    </row>
    <row r="6" spans="1:7" x14ac:dyDescent="0.35">
      <c r="A6" s="178"/>
      <c r="B6" s="178"/>
      <c r="C6" s="24"/>
      <c r="D6" s="24"/>
      <c r="E6" s="24"/>
      <c r="F6" s="24"/>
      <c r="G6" s="24"/>
    </row>
    <row r="7" spans="1:7" x14ac:dyDescent="0.35">
      <c r="A7" s="192"/>
      <c r="B7" s="192"/>
      <c r="C7" s="37"/>
      <c r="D7" s="37"/>
      <c r="E7" s="37"/>
      <c r="F7" s="37"/>
      <c r="G7" s="37"/>
    </row>
    <row r="8" spans="1:7" x14ac:dyDescent="0.35">
      <c r="A8" s="182"/>
      <c r="B8" s="182"/>
      <c r="C8" s="25"/>
      <c r="D8" s="25"/>
      <c r="E8" s="25"/>
      <c r="F8" s="25"/>
      <c r="G8" s="34"/>
    </row>
    <row r="9" spans="1:7" ht="15.5" x14ac:dyDescent="0.35">
      <c r="A9" s="25"/>
      <c r="B9" s="26" t="s">
        <v>19</v>
      </c>
      <c r="C9" s="181" t="s">
        <v>15</v>
      </c>
      <c r="D9" s="181"/>
      <c r="E9" s="181"/>
      <c r="F9" s="27"/>
      <c r="G9" s="35"/>
    </row>
    <row r="10" spans="1:7" ht="15.5" x14ac:dyDescent="0.35">
      <c r="A10" s="182"/>
      <c r="B10" s="182"/>
      <c r="C10" s="27"/>
      <c r="D10" s="27"/>
      <c r="E10" s="27"/>
      <c r="F10" s="27"/>
      <c r="G10" s="35"/>
    </row>
    <row r="11" spans="1:7" ht="15.5" x14ac:dyDescent="0.35">
      <c r="A11" s="25"/>
      <c r="B11" s="26" t="s">
        <v>20</v>
      </c>
      <c r="C11" s="181" t="s">
        <v>16</v>
      </c>
      <c r="D11" s="181"/>
      <c r="E11" s="181"/>
      <c r="F11" s="27"/>
      <c r="G11" s="35"/>
    </row>
    <row r="12" spans="1:7" ht="15.5" x14ac:dyDescent="0.35">
      <c r="A12" s="182"/>
      <c r="B12" s="182"/>
      <c r="C12" s="27"/>
      <c r="D12" s="27"/>
      <c r="E12" s="27"/>
      <c r="F12" s="27"/>
      <c r="G12" s="35"/>
    </row>
    <row r="13" spans="1:7" ht="15.65" customHeight="1" x14ac:dyDescent="0.35">
      <c r="A13" s="25"/>
      <c r="B13" s="26" t="s">
        <v>22</v>
      </c>
      <c r="C13" s="27"/>
      <c r="D13" s="145" t="s">
        <v>23</v>
      </c>
      <c r="E13" s="145"/>
      <c r="F13" s="27"/>
      <c r="G13" s="35"/>
    </row>
    <row r="14" spans="1:7" ht="15.5" x14ac:dyDescent="0.35">
      <c r="A14" s="182"/>
      <c r="B14" s="182"/>
      <c r="C14" s="27"/>
      <c r="D14" s="27"/>
      <c r="E14" s="27"/>
      <c r="F14" s="27"/>
      <c r="G14" s="35"/>
    </row>
    <row r="15" spans="1:7" ht="15.5" x14ac:dyDescent="0.35">
      <c r="A15" s="182"/>
      <c r="B15" s="182"/>
      <c r="C15" s="27"/>
      <c r="D15" s="27"/>
      <c r="E15" s="27"/>
      <c r="F15" s="27"/>
      <c r="G15" s="35"/>
    </row>
    <row r="16" spans="1:7" ht="24" customHeight="1" x14ac:dyDescent="0.35">
      <c r="A16" s="28"/>
      <c r="B16" s="193" t="s">
        <v>24</v>
      </c>
      <c r="C16" s="194"/>
      <c r="D16" s="50" t="s">
        <v>25</v>
      </c>
      <c r="E16" s="73" t="s">
        <v>26</v>
      </c>
      <c r="F16" s="50" t="s">
        <v>27</v>
      </c>
      <c r="G16" s="36"/>
    </row>
    <row r="17" spans="1:7" ht="15.65" customHeight="1" x14ac:dyDescent="0.35">
      <c r="A17" s="25"/>
      <c r="B17" s="195">
        <v>45685</v>
      </c>
      <c r="C17" s="196"/>
      <c r="D17" s="52">
        <f>17.01+17.01</f>
        <v>34.020000000000003</v>
      </c>
      <c r="E17" s="78" t="s">
        <v>34</v>
      </c>
      <c r="F17" s="69" t="s">
        <v>36</v>
      </c>
      <c r="G17" s="35"/>
    </row>
    <row r="18" spans="1:7" ht="15.65" customHeight="1" x14ac:dyDescent="0.35">
      <c r="A18" s="25"/>
      <c r="B18" s="195">
        <v>45735</v>
      </c>
      <c r="C18" s="196"/>
      <c r="D18" s="52">
        <f>60.8+60.8</f>
        <v>121.6</v>
      </c>
      <c r="E18" s="78" t="s">
        <v>35</v>
      </c>
      <c r="F18" s="69" t="s">
        <v>29</v>
      </c>
      <c r="G18" s="35"/>
    </row>
    <row r="19" spans="1:7" ht="15.65" customHeight="1" x14ac:dyDescent="0.35">
      <c r="A19" s="25"/>
      <c r="B19" s="195">
        <v>45735</v>
      </c>
      <c r="C19" s="196"/>
      <c r="D19" s="52">
        <f>68.81+73.08</f>
        <v>141.88999999999999</v>
      </c>
      <c r="E19" s="78" t="s">
        <v>28</v>
      </c>
      <c r="F19" s="69" t="s">
        <v>29</v>
      </c>
      <c r="G19" s="35"/>
    </row>
    <row r="20" spans="1:7" ht="15.65" customHeight="1" x14ac:dyDescent="0.35">
      <c r="A20" s="25"/>
      <c r="B20" s="195">
        <v>45736</v>
      </c>
      <c r="C20" s="196"/>
      <c r="D20" s="52">
        <f>17.01+17.01</f>
        <v>34.020000000000003</v>
      </c>
      <c r="E20" s="78" t="s">
        <v>34</v>
      </c>
      <c r="F20" s="69" t="s">
        <v>40</v>
      </c>
      <c r="G20" s="35"/>
    </row>
    <row r="21" spans="1:7" ht="15.65" customHeight="1" x14ac:dyDescent="0.35">
      <c r="A21" s="25"/>
      <c r="B21" s="195">
        <v>45748</v>
      </c>
      <c r="C21" s="196"/>
      <c r="D21" s="52">
        <f>35.2+35.2</f>
        <v>70.400000000000006</v>
      </c>
      <c r="E21" s="78" t="s">
        <v>35</v>
      </c>
      <c r="F21" s="69" t="s">
        <v>29</v>
      </c>
      <c r="G21" s="35"/>
    </row>
    <row r="22" spans="1:7" ht="15.65" customHeight="1" x14ac:dyDescent="0.35">
      <c r="A22" s="25"/>
      <c r="B22" s="195">
        <v>45748</v>
      </c>
      <c r="C22" s="196"/>
      <c r="D22" s="52">
        <f>45.17+46.85</f>
        <v>92.02000000000001</v>
      </c>
      <c r="E22" s="78" t="s">
        <v>28</v>
      </c>
      <c r="F22" s="69" t="s">
        <v>29</v>
      </c>
      <c r="G22" s="35"/>
    </row>
    <row r="23" spans="1:7" ht="15.65" customHeight="1" x14ac:dyDescent="0.35">
      <c r="A23" s="25"/>
      <c r="B23" s="195">
        <v>45754</v>
      </c>
      <c r="C23" s="196"/>
      <c r="D23" s="52">
        <f>16+16</f>
        <v>32</v>
      </c>
      <c r="E23" s="78" t="s">
        <v>35</v>
      </c>
      <c r="F23" s="69" t="s">
        <v>40</v>
      </c>
      <c r="G23" s="35"/>
    </row>
    <row r="24" spans="1:7" ht="15.65" customHeight="1" x14ac:dyDescent="0.35">
      <c r="A24" s="25"/>
      <c r="B24" s="195">
        <v>45758</v>
      </c>
      <c r="C24" s="196"/>
      <c r="D24" s="52">
        <f>30+30</f>
        <v>60</v>
      </c>
      <c r="E24" s="78" t="s">
        <v>35</v>
      </c>
      <c r="F24" s="69" t="s">
        <v>29</v>
      </c>
      <c r="G24" s="35"/>
    </row>
    <row r="25" spans="1:7" ht="15.65" customHeight="1" x14ac:dyDescent="0.35">
      <c r="A25" s="25"/>
      <c r="B25" s="195">
        <v>45758</v>
      </c>
      <c r="C25" s="196"/>
      <c r="D25" s="52">
        <v>28.13</v>
      </c>
      <c r="E25" s="78" t="s">
        <v>28</v>
      </c>
      <c r="F25" s="69" t="s">
        <v>29</v>
      </c>
      <c r="G25" s="35"/>
    </row>
    <row r="26" spans="1:7" ht="15.65" customHeight="1" x14ac:dyDescent="0.35">
      <c r="A26" s="25"/>
      <c r="B26" s="195">
        <v>45762</v>
      </c>
      <c r="C26" s="196"/>
      <c r="D26" s="52">
        <f>17.2+16.8</f>
        <v>34</v>
      </c>
      <c r="E26" s="78" t="s">
        <v>35</v>
      </c>
      <c r="F26" s="69" t="s">
        <v>29</v>
      </c>
      <c r="G26" s="35"/>
    </row>
    <row r="27" spans="1:7" ht="15.65" customHeight="1" x14ac:dyDescent="0.35">
      <c r="A27" s="25"/>
      <c r="B27" s="195">
        <v>45762</v>
      </c>
      <c r="C27" s="196"/>
      <c r="D27" s="52">
        <v>24.56</v>
      </c>
      <c r="E27" s="78" t="s">
        <v>28</v>
      </c>
      <c r="F27" s="69" t="s">
        <v>29</v>
      </c>
      <c r="G27" s="35"/>
    </row>
    <row r="28" spans="1:7" ht="15.65" customHeight="1" x14ac:dyDescent="0.35">
      <c r="A28" s="25"/>
      <c r="B28" s="195">
        <v>45776</v>
      </c>
      <c r="C28" s="196"/>
      <c r="D28" s="52">
        <f>54.8+54.8</f>
        <v>109.6</v>
      </c>
      <c r="E28" s="78" t="s">
        <v>35</v>
      </c>
      <c r="F28" s="69" t="s">
        <v>29</v>
      </c>
      <c r="G28" s="35"/>
    </row>
    <row r="29" spans="1:7" ht="15.65" customHeight="1" x14ac:dyDescent="0.35">
      <c r="A29" s="25"/>
      <c r="B29" s="195">
        <v>45783</v>
      </c>
      <c r="C29" s="196"/>
      <c r="D29" s="52">
        <f>66+66</f>
        <v>132</v>
      </c>
      <c r="E29" s="78" t="s">
        <v>35</v>
      </c>
      <c r="F29" s="69" t="s">
        <v>29</v>
      </c>
      <c r="G29" s="35"/>
    </row>
    <row r="30" spans="1:7" ht="15.65" customHeight="1" x14ac:dyDescent="0.35">
      <c r="A30" s="25"/>
      <c r="B30" s="195">
        <v>45783</v>
      </c>
      <c r="C30" s="196"/>
      <c r="D30" s="52">
        <f>54.85+46.27</f>
        <v>101.12</v>
      </c>
      <c r="E30" s="78" t="s">
        <v>28</v>
      </c>
      <c r="F30" s="69" t="s">
        <v>29</v>
      </c>
      <c r="G30" s="35"/>
    </row>
    <row r="31" spans="1:7" ht="15.65" customHeight="1" x14ac:dyDescent="0.35">
      <c r="A31" s="25"/>
      <c r="B31" s="195">
        <v>45791</v>
      </c>
      <c r="C31" s="196"/>
      <c r="D31" s="52">
        <f>17.01+17.01</f>
        <v>34.020000000000003</v>
      </c>
      <c r="E31" s="78" t="s">
        <v>34</v>
      </c>
      <c r="F31" s="69" t="s">
        <v>36</v>
      </c>
      <c r="G31" s="35"/>
    </row>
    <row r="32" spans="1:7" ht="15.5" x14ac:dyDescent="0.35">
      <c r="A32" s="25"/>
      <c r="B32" s="195"/>
      <c r="C32" s="196"/>
      <c r="D32" s="52"/>
      <c r="E32" s="78"/>
      <c r="F32" s="69"/>
      <c r="G32" s="24"/>
    </row>
    <row r="33" spans="1:7" ht="15.5" x14ac:dyDescent="0.35">
      <c r="A33" s="51"/>
      <c r="B33" s="195"/>
      <c r="C33" s="196"/>
      <c r="D33" s="53"/>
      <c r="E33" s="78"/>
      <c r="F33" s="69"/>
      <c r="G33" s="35"/>
    </row>
    <row r="34" spans="1:7" ht="16" thickBot="1" x14ac:dyDescent="0.4">
      <c r="A34" s="25"/>
      <c r="B34" s="190"/>
      <c r="C34" s="191"/>
      <c r="D34" s="66"/>
      <c r="E34" s="87"/>
      <c r="F34" s="69"/>
      <c r="G34" s="24"/>
    </row>
    <row r="35" spans="1:7" ht="16.5" thickTop="1" thickBot="1" x14ac:dyDescent="0.4">
      <c r="B35" s="188" t="s">
        <v>31</v>
      </c>
      <c r="C35" s="189"/>
      <c r="D35" s="65">
        <f>SUM(D17:D33)</f>
        <v>1049.3799999999999</v>
      </c>
      <c r="E35" s="72"/>
      <c r="F35" s="88"/>
      <c r="G35" s="45"/>
    </row>
    <row r="36" spans="1:7" ht="15" thickBot="1" x14ac:dyDescent="0.4">
      <c r="A36" s="43"/>
      <c r="B36" s="44"/>
      <c r="C36" s="44"/>
      <c r="D36" s="44"/>
      <c r="E36" s="44"/>
      <c r="F36" s="44"/>
      <c r="G36" s="45"/>
    </row>
    <row r="37" spans="1:7" ht="15" thickBot="1" x14ac:dyDescent="0.4">
      <c r="A37" s="43"/>
      <c r="B37" s="43"/>
      <c r="C37" s="43"/>
      <c r="D37" s="43"/>
      <c r="E37" s="43"/>
      <c r="F37" s="43"/>
      <c r="G37" s="45"/>
    </row>
    <row r="38" spans="1:7" ht="15" thickBot="1" x14ac:dyDescent="0.4">
      <c r="A38" s="43"/>
      <c r="B38" s="43"/>
      <c r="C38" s="43"/>
      <c r="D38" s="43"/>
      <c r="E38" s="43"/>
      <c r="F38" s="43"/>
      <c r="G38" s="45"/>
    </row>
    <row r="39" spans="1:7" x14ac:dyDescent="0.35">
      <c r="A39" s="43"/>
      <c r="B39" s="43"/>
      <c r="C39" s="43"/>
      <c r="D39" s="43"/>
      <c r="E39" s="43"/>
      <c r="F39" s="43"/>
      <c r="G39" s="124"/>
    </row>
    <row r="40" spans="1:7" x14ac:dyDescent="0.35">
      <c r="A40" s="39"/>
      <c r="B40" s="40"/>
      <c r="C40" s="40"/>
      <c r="D40" s="40"/>
      <c r="E40" s="40"/>
      <c r="F40" s="94"/>
    </row>
  </sheetData>
  <mergeCells count="35">
    <mergeCell ref="B33:C33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A15:B15"/>
    <mergeCell ref="B16:C16"/>
    <mergeCell ref="B17:C17"/>
    <mergeCell ref="B21:C21"/>
    <mergeCell ref="B22:C22"/>
    <mergeCell ref="B18:C18"/>
    <mergeCell ref="B19:C19"/>
    <mergeCell ref="B20:C20"/>
    <mergeCell ref="B35:C35"/>
    <mergeCell ref="B34:C34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</mergeCells>
  <conditionalFormatting sqref="B17:B35">
    <cfRule type="timePeriod" dxfId="1" priority="1" timePeriod="lastMonth">
      <formula>AND(MONTH(B17)=MONTH(EDATE(TODAY(),0-1)),YEAR(B17)=YEAR(EDATE(TODAY(),0-1)))</formula>
    </cfRule>
  </conditionalFormatting>
  <pageMargins left="0.7" right="0.7" top="0.75" bottom="0.75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>
          <x14:formula1>
            <xm:f>'Drop Down Menu'!$C$3:$C$10</xm:f>
          </x14:formula1>
          <xm:sqref>F17:F34</xm:sqref>
        </x14:dataValidation>
        <x14:dataValidation type="list" allowBlank="1" showInputMessage="1" showErrorMessage="1" prompt="Select from the drop down list.">
          <x14:formula1>
            <xm:f>'Drop Down Menu'!$A$3:$A$12</xm:f>
          </x14:formula1>
          <xm:sqref>E17:E34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showGridLines="0" topLeftCell="A18" zoomScaleNormal="100" workbookViewId="0">
      <selection activeCell="R45" sqref="R45"/>
    </sheetView>
  </sheetViews>
  <sheetFormatPr defaultColWidth="8.7265625" defaultRowHeight="14.5" x14ac:dyDescent="0.35"/>
  <cols>
    <col min="1" max="1" width="4.54296875" customWidth="1"/>
    <col min="2" max="3" width="7" customWidth="1"/>
    <col min="4" max="4" width="14.1796875" customWidth="1"/>
    <col min="5" max="5" width="28.26953125" customWidth="1"/>
    <col min="6" max="6" width="38.54296875" customWidth="1"/>
  </cols>
  <sheetData>
    <row r="1" spans="1:7" x14ac:dyDescent="0.35">
      <c r="A1" s="178"/>
      <c r="B1" s="178"/>
      <c r="C1" s="24"/>
      <c r="D1" s="24"/>
      <c r="E1" s="24"/>
      <c r="F1" s="24"/>
      <c r="G1" s="24"/>
    </row>
    <row r="2" spans="1:7" x14ac:dyDescent="0.35">
      <c r="A2" s="178"/>
      <c r="B2" s="178"/>
      <c r="C2" s="24"/>
      <c r="D2" s="24"/>
      <c r="E2" s="24"/>
      <c r="F2" s="24"/>
      <c r="G2" s="24"/>
    </row>
    <row r="3" spans="1:7" x14ac:dyDescent="0.35">
      <c r="A3" s="178"/>
      <c r="B3" s="178"/>
      <c r="C3" s="24"/>
      <c r="D3" s="24"/>
      <c r="E3" s="24"/>
      <c r="F3" s="24"/>
      <c r="G3" s="24"/>
    </row>
    <row r="4" spans="1:7" x14ac:dyDescent="0.35">
      <c r="A4" s="178"/>
      <c r="B4" s="178"/>
      <c r="C4" s="24"/>
      <c r="D4" s="24"/>
      <c r="E4" s="24"/>
      <c r="F4" s="24"/>
      <c r="G4" s="24"/>
    </row>
    <row r="5" spans="1:7" x14ac:dyDescent="0.35">
      <c r="A5" s="178"/>
      <c r="B5" s="178"/>
      <c r="C5" s="24"/>
      <c r="D5" s="24"/>
      <c r="E5" s="24"/>
      <c r="F5" s="24"/>
      <c r="G5" s="24"/>
    </row>
    <row r="6" spans="1:7" x14ac:dyDescent="0.35">
      <c r="A6" s="178"/>
      <c r="B6" s="178"/>
      <c r="C6" s="24"/>
      <c r="D6" s="24"/>
      <c r="E6" s="24"/>
      <c r="F6" s="24"/>
      <c r="G6" s="24"/>
    </row>
    <row r="7" spans="1:7" x14ac:dyDescent="0.35">
      <c r="A7" s="192"/>
      <c r="B7" s="192"/>
      <c r="C7" s="37"/>
      <c r="D7" s="37"/>
      <c r="E7" s="37"/>
      <c r="F7" s="37"/>
      <c r="G7" s="37"/>
    </row>
    <row r="8" spans="1:7" x14ac:dyDescent="0.35">
      <c r="A8" s="182"/>
      <c r="B8" s="182"/>
      <c r="C8" s="25"/>
      <c r="D8" s="25"/>
      <c r="E8" s="25"/>
      <c r="F8" s="25"/>
      <c r="G8" s="34"/>
    </row>
    <row r="9" spans="1:7" ht="15.5" x14ac:dyDescent="0.35">
      <c r="A9" s="25"/>
      <c r="B9" s="26" t="s">
        <v>19</v>
      </c>
      <c r="C9" s="181" t="s">
        <v>17</v>
      </c>
      <c r="D9" s="181"/>
      <c r="E9" s="181"/>
      <c r="F9" s="27"/>
      <c r="G9" s="35"/>
    </row>
    <row r="10" spans="1:7" ht="15.5" x14ac:dyDescent="0.35">
      <c r="A10" s="182"/>
      <c r="B10" s="182"/>
      <c r="C10" s="27"/>
      <c r="D10" s="27"/>
      <c r="E10" s="27"/>
      <c r="F10" s="27"/>
      <c r="G10" s="35"/>
    </row>
    <row r="11" spans="1:7" ht="15.5" x14ac:dyDescent="0.35">
      <c r="A11" s="25"/>
      <c r="B11" s="26" t="s">
        <v>20</v>
      </c>
      <c r="C11" s="181" t="s">
        <v>18</v>
      </c>
      <c r="D11" s="181"/>
      <c r="E11" s="181"/>
      <c r="F11" s="27"/>
      <c r="G11" s="35"/>
    </row>
    <row r="12" spans="1:7" ht="15.5" x14ac:dyDescent="0.35">
      <c r="A12" s="182"/>
      <c r="B12" s="182"/>
      <c r="C12" s="27"/>
      <c r="D12" s="27"/>
      <c r="E12" s="27"/>
      <c r="F12" s="27"/>
      <c r="G12" s="35"/>
    </row>
    <row r="13" spans="1:7" ht="15.65" customHeight="1" x14ac:dyDescent="0.35">
      <c r="A13" s="25"/>
      <c r="B13" s="26" t="s">
        <v>22</v>
      </c>
      <c r="C13" s="27"/>
      <c r="D13" s="145" t="s">
        <v>23</v>
      </c>
      <c r="E13" s="145"/>
      <c r="F13" s="27"/>
      <c r="G13" s="35"/>
    </row>
    <row r="14" spans="1:7" ht="15.5" x14ac:dyDescent="0.35">
      <c r="A14" s="182"/>
      <c r="B14" s="182"/>
      <c r="C14" s="27"/>
      <c r="D14" s="27"/>
      <c r="E14" s="27"/>
      <c r="F14" s="27"/>
      <c r="G14" s="35"/>
    </row>
    <row r="15" spans="1:7" ht="15.5" x14ac:dyDescent="0.35">
      <c r="A15" s="182"/>
      <c r="B15" s="182"/>
      <c r="C15" s="27"/>
      <c r="D15" s="27"/>
      <c r="E15" s="27"/>
      <c r="F15" s="27"/>
      <c r="G15" s="35"/>
    </row>
    <row r="16" spans="1:7" ht="24" customHeight="1" x14ac:dyDescent="0.35">
      <c r="A16" s="28"/>
      <c r="B16" s="193" t="s">
        <v>24</v>
      </c>
      <c r="C16" s="194"/>
      <c r="D16" s="50" t="s">
        <v>25</v>
      </c>
      <c r="E16" s="73" t="s">
        <v>26</v>
      </c>
      <c r="F16" s="50" t="s">
        <v>27</v>
      </c>
      <c r="G16" s="36"/>
    </row>
    <row r="17" spans="1:7" ht="15.65" customHeight="1" x14ac:dyDescent="0.35">
      <c r="A17" s="25"/>
      <c r="B17" s="195" t="s">
        <v>37</v>
      </c>
      <c r="C17" s="196"/>
      <c r="D17" s="52"/>
      <c r="E17" s="84"/>
      <c r="F17" s="69"/>
      <c r="G17" s="35"/>
    </row>
    <row r="18" spans="1:7" ht="15.65" customHeight="1" x14ac:dyDescent="0.35">
      <c r="A18" s="25"/>
      <c r="B18" s="195"/>
      <c r="C18" s="196"/>
      <c r="D18" s="52"/>
      <c r="E18" s="78"/>
      <c r="F18" s="69"/>
      <c r="G18" s="35"/>
    </row>
    <row r="19" spans="1:7" ht="15.65" customHeight="1" x14ac:dyDescent="0.35">
      <c r="A19" s="25"/>
      <c r="B19" s="195"/>
      <c r="C19" s="196"/>
      <c r="D19" s="52"/>
      <c r="E19" s="78"/>
      <c r="F19" s="69"/>
      <c r="G19" s="35"/>
    </row>
    <row r="20" spans="1:7" ht="15.65" customHeight="1" x14ac:dyDescent="0.35">
      <c r="A20" s="25"/>
      <c r="B20" s="195"/>
      <c r="C20" s="196"/>
      <c r="D20" s="52"/>
      <c r="E20" s="78"/>
      <c r="F20" s="69"/>
      <c r="G20" s="35"/>
    </row>
    <row r="21" spans="1:7" ht="15.65" customHeight="1" x14ac:dyDescent="0.35">
      <c r="A21" s="25"/>
      <c r="B21" s="195"/>
      <c r="C21" s="196"/>
      <c r="D21" s="52"/>
      <c r="E21" s="78"/>
      <c r="F21" s="69"/>
      <c r="G21" s="35"/>
    </row>
    <row r="22" spans="1:7" ht="15.65" customHeight="1" x14ac:dyDescent="0.35">
      <c r="A22" s="25"/>
      <c r="B22" s="195"/>
      <c r="C22" s="196"/>
      <c r="D22" s="52"/>
      <c r="E22" s="78"/>
      <c r="F22" s="69"/>
      <c r="G22" s="35"/>
    </row>
    <row r="23" spans="1:7" ht="15.65" customHeight="1" x14ac:dyDescent="0.35">
      <c r="A23" s="25"/>
      <c r="B23" s="195"/>
      <c r="C23" s="196"/>
      <c r="D23" s="52"/>
      <c r="E23" s="78"/>
      <c r="F23" s="69"/>
      <c r="G23" s="35"/>
    </row>
    <row r="24" spans="1:7" ht="15.65" customHeight="1" x14ac:dyDescent="0.35">
      <c r="A24" s="25"/>
      <c r="B24" s="195"/>
      <c r="C24" s="196"/>
      <c r="D24" s="52"/>
      <c r="E24" s="78"/>
      <c r="F24" s="69"/>
      <c r="G24" s="35"/>
    </row>
    <row r="25" spans="1:7" ht="15.65" customHeight="1" x14ac:dyDescent="0.35">
      <c r="A25" s="25"/>
      <c r="B25" s="195"/>
      <c r="C25" s="196"/>
      <c r="D25" s="52"/>
      <c r="E25" s="78"/>
      <c r="F25" s="69"/>
      <c r="G25" s="35"/>
    </row>
    <row r="26" spans="1:7" ht="15.65" customHeight="1" x14ac:dyDescent="0.35">
      <c r="A26" s="25"/>
      <c r="B26" s="195"/>
      <c r="C26" s="196"/>
      <c r="D26" s="52"/>
      <c r="E26" s="78"/>
      <c r="F26" s="69"/>
      <c r="G26" s="35"/>
    </row>
    <row r="27" spans="1:7" ht="15.65" customHeight="1" x14ac:dyDescent="0.35">
      <c r="A27" s="25"/>
      <c r="B27" s="195"/>
      <c r="C27" s="196"/>
      <c r="D27" s="52"/>
      <c r="E27" s="78"/>
      <c r="F27" s="69"/>
      <c r="G27" s="35"/>
    </row>
    <row r="28" spans="1:7" ht="15.65" customHeight="1" x14ac:dyDescent="0.35">
      <c r="A28" s="25"/>
      <c r="B28" s="195"/>
      <c r="C28" s="196"/>
      <c r="D28" s="52"/>
      <c r="E28" s="78"/>
      <c r="F28" s="69"/>
      <c r="G28" s="35"/>
    </row>
    <row r="29" spans="1:7" ht="15.5" x14ac:dyDescent="0.35">
      <c r="A29" s="25"/>
      <c r="B29" s="195"/>
      <c r="C29" s="196"/>
      <c r="D29" s="52"/>
      <c r="E29" s="78"/>
      <c r="F29" s="69"/>
      <c r="G29" s="24"/>
    </row>
    <row r="30" spans="1:7" ht="15.5" x14ac:dyDescent="0.35">
      <c r="A30" s="51"/>
      <c r="B30" s="195"/>
      <c r="C30" s="196"/>
      <c r="D30" s="53"/>
      <c r="E30" s="78"/>
      <c r="F30" s="69"/>
      <c r="G30" s="35"/>
    </row>
    <row r="31" spans="1:7" ht="16" thickBot="1" x14ac:dyDescent="0.4">
      <c r="A31" s="25"/>
      <c r="B31" s="190"/>
      <c r="C31" s="191"/>
      <c r="D31" s="66"/>
      <c r="E31" s="87"/>
      <c r="F31" s="69"/>
      <c r="G31" s="24"/>
    </row>
    <row r="32" spans="1:7" ht="16.5" thickTop="1" thickBot="1" x14ac:dyDescent="0.4">
      <c r="B32" s="188" t="s">
        <v>31</v>
      </c>
      <c r="C32" s="189"/>
      <c r="D32" s="65">
        <f>SUM(D17:D30)</f>
        <v>0</v>
      </c>
      <c r="E32" s="72"/>
      <c r="F32" s="88"/>
      <c r="G32" s="45"/>
    </row>
    <row r="33" spans="1:7" ht="15" thickBot="1" x14ac:dyDescent="0.4">
      <c r="A33" s="43"/>
      <c r="B33" s="44"/>
      <c r="C33" s="44"/>
      <c r="D33" s="44"/>
      <c r="E33" s="44"/>
      <c r="F33" s="44"/>
      <c r="G33" s="45"/>
    </row>
    <row r="34" spans="1:7" ht="15" thickBot="1" x14ac:dyDescent="0.4">
      <c r="A34" s="43"/>
      <c r="B34" s="43"/>
      <c r="C34" s="43"/>
      <c r="D34" s="43"/>
      <c r="E34" s="43"/>
      <c r="F34" s="43"/>
      <c r="G34" s="45"/>
    </row>
    <row r="35" spans="1:7" ht="15" thickBot="1" x14ac:dyDescent="0.4">
      <c r="A35" s="43"/>
      <c r="B35" s="43"/>
      <c r="C35" s="43"/>
      <c r="D35" s="43"/>
      <c r="E35" s="43"/>
      <c r="F35" s="43"/>
      <c r="G35" s="45"/>
    </row>
    <row r="36" spans="1:7" x14ac:dyDescent="0.35">
      <c r="A36" s="43"/>
      <c r="B36" s="43"/>
      <c r="C36" s="43"/>
      <c r="D36" s="43"/>
      <c r="E36" s="43"/>
      <c r="F36" s="43"/>
      <c r="G36" s="124"/>
    </row>
    <row r="37" spans="1:7" x14ac:dyDescent="0.35">
      <c r="A37" s="39"/>
      <c r="B37" s="40"/>
      <c r="C37" s="40"/>
      <c r="D37" s="40"/>
      <c r="E37" s="40"/>
      <c r="F37" s="94"/>
    </row>
  </sheetData>
  <mergeCells count="32">
    <mergeCell ref="A6:B6"/>
    <mergeCell ref="A7:B7"/>
    <mergeCell ref="A8:B8"/>
    <mergeCell ref="A1:B1"/>
    <mergeCell ref="A2:B2"/>
    <mergeCell ref="A3:B3"/>
    <mergeCell ref="A4:B4"/>
    <mergeCell ref="A5:B5"/>
    <mergeCell ref="C9:E9"/>
    <mergeCell ref="A10:B10"/>
    <mergeCell ref="C11:E11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A12:B12"/>
    <mergeCell ref="B31:C31"/>
    <mergeCell ref="B32:C32"/>
    <mergeCell ref="B25:C25"/>
    <mergeCell ref="B26:C26"/>
    <mergeCell ref="B27:C27"/>
    <mergeCell ref="B28:C28"/>
    <mergeCell ref="B29:C29"/>
    <mergeCell ref="B30:C30"/>
  </mergeCells>
  <conditionalFormatting sqref="B17:B32">
    <cfRule type="timePeriod" dxfId="0" priority="1" timePeriod="lastMonth">
      <formula>AND(MONTH(B17)=MONTH(EDATE(TODAY(),0-1)),YEAR(B17)=YEAR(EDATE(TODAY(),0-1)))</formula>
    </cfRule>
  </conditionalFormatting>
  <pageMargins left="0.7" right="0.7" top="0.75" bottom="0.75" header="0.3" footer="0.3"/>
  <pageSetup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4" workbookViewId="0"/>
  </sheetViews>
  <sheetFormatPr defaultRowHeight="14.5" x14ac:dyDescent="0.35"/>
  <cols>
    <col min="1" max="1" width="27.54296875" customWidth="1"/>
    <col min="2" max="2" width="10.54296875" customWidth="1"/>
    <col min="3" max="3" width="38.81640625" customWidth="1"/>
  </cols>
  <sheetData>
    <row r="1" spans="1:3" x14ac:dyDescent="0.35">
      <c r="A1" s="54"/>
      <c r="B1" s="54"/>
      <c r="C1" s="54"/>
    </row>
    <row r="2" spans="1:3" x14ac:dyDescent="0.35">
      <c r="A2" s="123" t="s">
        <v>41</v>
      </c>
      <c r="B2" s="54"/>
      <c r="C2" s="123" t="s">
        <v>42</v>
      </c>
    </row>
    <row r="3" spans="1:3" x14ac:dyDescent="0.35">
      <c r="A3" s="55" t="s">
        <v>43</v>
      </c>
      <c r="B3" s="54"/>
      <c r="C3" s="55" t="s">
        <v>44</v>
      </c>
    </row>
    <row r="4" spans="1:3" x14ac:dyDescent="0.35">
      <c r="A4" s="55" t="s">
        <v>35</v>
      </c>
      <c r="B4" s="54"/>
      <c r="C4" s="55" t="s">
        <v>45</v>
      </c>
    </row>
    <row r="5" spans="1:3" x14ac:dyDescent="0.35">
      <c r="A5" s="55" t="s">
        <v>39</v>
      </c>
      <c r="B5" s="54"/>
      <c r="C5" s="55" t="s">
        <v>46</v>
      </c>
    </row>
    <row r="6" spans="1:3" x14ac:dyDescent="0.35">
      <c r="A6" s="55" t="s">
        <v>32</v>
      </c>
      <c r="B6" s="54"/>
      <c r="C6" s="55" t="s">
        <v>40</v>
      </c>
    </row>
    <row r="7" spans="1:3" x14ac:dyDescent="0.35">
      <c r="A7" s="55" t="s">
        <v>30</v>
      </c>
      <c r="B7" s="54"/>
      <c r="C7" s="55" t="s">
        <v>47</v>
      </c>
    </row>
    <row r="8" spans="1:3" x14ac:dyDescent="0.35">
      <c r="A8" s="55" t="s">
        <v>34</v>
      </c>
      <c r="B8" s="54"/>
      <c r="C8" s="55" t="s">
        <v>29</v>
      </c>
    </row>
    <row r="9" spans="1:3" x14ac:dyDescent="0.35">
      <c r="A9" s="55" t="s">
        <v>33</v>
      </c>
      <c r="B9" s="54"/>
      <c r="C9" s="55" t="s">
        <v>48</v>
      </c>
    </row>
    <row r="10" spans="1:3" x14ac:dyDescent="0.35">
      <c r="A10" s="55" t="s">
        <v>28</v>
      </c>
      <c r="B10" s="54"/>
      <c r="C10" s="56" t="s">
        <v>36</v>
      </c>
    </row>
    <row r="11" spans="1:3" x14ac:dyDescent="0.35">
      <c r="A11" s="55" t="s">
        <v>49</v>
      </c>
      <c r="B11" s="54"/>
      <c r="C11" s="54"/>
    </row>
    <row r="12" spans="1:3" x14ac:dyDescent="0.35">
      <c r="A12" s="56" t="s">
        <v>50</v>
      </c>
      <c r="B12" s="54"/>
      <c r="C12" s="54"/>
    </row>
    <row r="13" spans="1:3" x14ac:dyDescent="0.35">
      <c r="A13" s="54"/>
      <c r="B13" s="54"/>
      <c r="C13" s="5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KZC3AZS45EPJ-145099737-22607</_dlc_DocId>
    <_dlc_DocIdUrl xmlns="26b1057e-9e5b-4628-bb7b-ee49f787d538">
      <Url>https://homecommunitycare.sharepoint.com/sites/SP-PROV-CSF-FIN/_layouts/15/DocIdRedir.aspx?ID=KZC3AZS45EPJ-145099737-22607</Url>
      <Description>KZC3AZS45EPJ-145099737-22607</Description>
    </_dlc_DocIdUrl>
    <_Flow_SignoffStatus xmlns="d52e9a23-9b50-44be-9487-3ed972bbc25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1ab62dce00c7f177a6ab9052953450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57787744198a9041cc0ca3aa47ef9931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13B05-C5EC-441A-A619-275BFA215553}">
  <ds:schemaRefs>
    <ds:schemaRef ds:uri="26b1057e-9e5b-4628-bb7b-ee49f787d53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d52e9a23-9b50-44be-9487-3ed972bbc25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66C142A-BDE4-4044-BC8D-D0FCEEC1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Anna Greenberg</vt:lpstr>
      <vt:lpstr>Lisa Tweedy</vt:lpstr>
      <vt:lpstr>Cindy Ward</vt:lpstr>
      <vt:lpstr>Tini Le</vt:lpstr>
      <vt:lpstr>Marla Krakower</vt:lpstr>
      <vt:lpstr>Lisa Burden</vt:lpstr>
      <vt:lpstr>Michael  McClurg</vt:lpstr>
      <vt:lpstr>Drop Down Menu</vt:lpstr>
      <vt:lpstr>'Anna Greenberg'!Print_Area</vt:lpstr>
      <vt:lpstr>'Cindy Ward'!Print_Area</vt:lpstr>
      <vt:lpstr>'Lisa Tweedy'!Print_Area</vt:lpstr>
      <vt:lpstr>'Marla Krakower'!Print_Area</vt:lpstr>
      <vt:lpstr>Summary!Print_Area</vt:lpstr>
      <vt:lpstr>'Tini Le'!Print_Area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Zhang, Ann</cp:lastModifiedBy>
  <cp:revision/>
  <cp:lastPrinted>2025-07-16T13:57:04Z</cp:lastPrinted>
  <dcterms:created xsi:type="dcterms:W3CDTF">2023-01-30T17:17:08Z</dcterms:created>
  <dcterms:modified xsi:type="dcterms:W3CDTF">2025-07-16T13:57:37Z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9f77c9b9-e307-432b-a872-bc2a4dcb2536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