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embersportal.hssontario.ca/hccss/Finance/Shared Documents/Fiscal 2023-24/Consolidated MOH Requests/BPSAA Board and Executive Expenses/Q3/"/>
    </mc:Choice>
  </mc:AlternateContent>
  <bookViews>
    <workbookView xWindow="0" yWindow="0" windowWidth="23040" windowHeight="10452" activeTab="5"/>
  </bookViews>
  <sheets>
    <sheet name="C. Martineau" sheetId="6" r:id="rId1"/>
    <sheet name="L. Burden" sheetId="1" r:id="rId2"/>
    <sheet name="K.Dschankilic" sheetId="3" r:id="rId3"/>
    <sheet name="B. Bell" sheetId="4" r:id="rId4"/>
    <sheet name="M. Krakower" sheetId="5" r:id="rId5"/>
    <sheet name="L. Tweedy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1">'L. Burden'!$A$1:$K$24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7" l="1"/>
  <c r="D18" i="7"/>
  <c r="D17" i="7"/>
  <c r="D14" i="7"/>
  <c r="D13" i="7"/>
  <c r="D12" i="7"/>
  <c r="D20" i="7" s="1"/>
  <c r="D24" i="4" l="1"/>
  <c r="D36" i="1" l="1"/>
  <c r="D33" i="6" l="1"/>
  <c r="D37" i="6" s="1"/>
</calcChain>
</file>

<file path=xl/sharedStrings.xml><?xml version="1.0" encoding="utf-8"?>
<sst xmlns="http://schemas.openxmlformats.org/spreadsheetml/2006/main" count="210" uniqueCount="41">
  <si>
    <t>Name:</t>
  </si>
  <si>
    <t>Title:</t>
  </si>
  <si>
    <t>Reporting Period:</t>
  </si>
  <si>
    <t>Date</t>
  </si>
  <si>
    <t>Amount</t>
  </si>
  <si>
    <t>Expense Category</t>
  </si>
  <si>
    <t>Description</t>
  </si>
  <si>
    <t>Travel - Mileage</t>
  </si>
  <si>
    <t>Travel - Accommodation</t>
  </si>
  <si>
    <t>Travel - Incidentals</t>
  </si>
  <si>
    <t>Travel - Meals</t>
  </si>
  <si>
    <t>Board Meeting</t>
  </si>
  <si>
    <t>Lisa Burden</t>
  </si>
  <si>
    <t>Chief Patient Services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</si>
  <si>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East</t>
    </r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</si>
  <si>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</t>
    </r>
  </si>
  <si>
    <t xml:space="preserve">Karin Dschankilic </t>
  </si>
  <si>
    <t>Chief Corporate Services Officer and Chief Financial Officer</t>
  </si>
  <si>
    <t>Barbara Bell</t>
  </si>
  <si>
    <t>Chief Quality, Safety and Risk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</si>
  <si>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West</t>
    </r>
  </si>
  <si>
    <t>Marla Krakower</t>
  </si>
  <si>
    <t>Chief Strategy, Transformation and Engagement Officer</t>
  </si>
  <si>
    <r>
      <rPr>
        <b/>
        <sz val="17"/>
        <rFont val="Calibri"/>
        <family val="2"/>
        <scheme val="minor"/>
      </rPr>
      <t>HOME AND COMMUNITY CARE
SUPPORT SERVICES</t>
    </r>
    <r>
      <rPr>
        <b/>
        <sz val="14"/>
        <rFont val="Calibri"/>
        <family val="2"/>
        <scheme val="minor"/>
      </rPr>
      <t xml:space="preserve">
South East</t>
    </r>
  </si>
  <si>
    <t>Cynthia Martineau</t>
  </si>
  <si>
    <t>Chief Executive Officer</t>
  </si>
  <si>
    <t>Lisa Tweedy</t>
  </si>
  <si>
    <t>Chief Human Resources Officer</t>
  </si>
  <si>
    <t>Provincial VP Meeting</t>
  </si>
  <si>
    <t xml:space="preserve">Travel - Train </t>
  </si>
  <si>
    <t>Travel - Parking</t>
  </si>
  <si>
    <t>Site Visit</t>
  </si>
  <si>
    <t>Travel - Airfare</t>
  </si>
  <si>
    <t>Total</t>
  </si>
  <si>
    <t>Q3 2023/24</t>
  </si>
  <si>
    <t>Training / Conference / Forum</t>
  </si>
  <si>
    <t>Meeting with Health Service Provider</t>
  </si>
  <si>
    <t>Meeting with Stakeholder</t>
  </si>
  <si>
    <t>Regional Internal Meeting</t>
  </si>
  <si>
    <t xml:space="preserve">NIL Report </t>
  </si>
  <si>
    <t>NIL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</si>
</sst>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3A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Fill="1" applyBorder="1"/>
    <xf numFmtId="0" fontId="2" fillId="0" borderId="0" xfId="0" applyFont="1" applyAlignment="1">
      <alignment vertical="top" wrapText="1"/>
    </xf>
    <xf numFmtId="164" fontId="0" fillId="0" borderId="2" xfId="1" applyFont="1" applyFill="1" applyBorder="1"/>
    <xf numFmtId="164" fontId="0" fillId="0" borderId="0" xfId="1" applyNumberFormat="1" applyFont="1" applyBorder="1"/>
    <xf numFmtId="0" fontId="0" fillId="0" borderId="0" xfId="0" applyBorder="1"/>
    <xf numFmtId="0" fontId="2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164" fontId="0" fillId="0" borderId="6" xfId="1" applyNumberFormat="1" applyFont="1" applyBorder="1"/>
    <xf numFmtId="164" fontId="0" fillId="0" borderId="12" xfId="1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164" fontId="2" fillId="0" borderId="7" xfId="0" applyNumberFormat="1" applyFont="1" applyBorder="1"/>
    <xf numFmtId="0" fontId="0" fillId="0" borderId="7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5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center" vertical="center"/>
    </xf>
    <xf numFmtId="15" fontId="0" fillId="0" borderId="6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12" xfId="0" applyNumberForma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0" fillId="0" borderId="6" xfId="0" applyBorder="1" applyAlignment="1">
      <alignment horizontal="left"/>
    </xf>
    <xf numFmtId="0" fontId="0" fillId="0" borderId="0" xfId="0" applyAlignment="1">
      <alignment horizontal="left" vertical="top"/>
    </xf>
    <xf numFmtId="0" fontId="3" fillId="4" borderId="0" xfId="0" applyFont="1" applyFill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 vertical="top" wrapText="1"/>
    </xf>
    <xf numFmtId="15" fontId="0" fillId="0" borderId="3" xfId="0" applyNumberFormat="1" applyBorder="1" applyAlignment="1">
      <alignment horizontal="left"/>
    </xf>
    <xf numFmtId="164" fontId="0" fillId="0" borderId="3" xfId="1" applyFont="1" applyFill="1" applyBorder="1"/>
    <xf numFmtId="15" fontId="0" fillId="0" borderId="10" xfId="0" applyNumberFormat="1" applyBorder="1" applyAlignment="1">
      <alignment horizontal="left"/>
    </xf>
    <xf numFmtId="15" fontId="0" fillId="0" borderId="11" xfId="0" applyNumberFormat="1" applyBorder="1" applyAlignment="1">
      <alignment horizontal="left"/>
    </xf>
    <xf numFmtId="164" fontId="0" fillId="0" borderId="6" xfId="1" applyFont="1" applyFill="1" applyBorder="1"/>
    <xf numFmtId="0" fontId="2" fillId="0" borderId="13" xfId="0" applyFont="1" applyBorder="1" applyAlignment="1">
      <alignment horizontal="left"/>
    </xf>
    <xf numFmtId="164" fontId="2" fillId="0" borderId="13" xfId="1" applyFont="1" applyBorder="1"/>
    <xf numFmtId="0" fontId="0" fillId="0" borderId="13" xfId="0" applyBorder="1" applyAlignment="1">
      <alignment horizontal="left"/>
    </xf>
    <xf numFmtId="164" fontId="0" fillId="0" borderId="2" xfId="1" applyFont="1" applyBorder="1"/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9" xfId="0" applyFont="1" applyBorder="1"/>
    <xf numFmtId="165" fontId="0" fillId="0" borderId="3" xfId="0" applyNumberFormat="1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64" fontId="2" fillId="0" borderId="4" xfId="1" applyFont="1" applyBorder="1"/>
    <xf numFmtId="0" fontId="0" fillId="0" borderId="0" xfId="0" applyAlignment="1">
      <alignment horizontal="left" wrapText="1"/>
    </xf>
    <xf numFmtId="15" fontId="0" fillId="0" borderId="16" xfId="0" applyNumberFormat="1" applyBorder="1" applyAlignment="1">
      <alignment horizontal="left"/>
    </xf>
    <xf numFmtId="0" fontId="0" fillId="0" borderId="16" xfId="0" applyNumberFormat="1" applyBorder="1" applyAlignment="1">
      <alignment horizontal="left"/>
    </xf>
    <xf numFmtId="164" fontId="0" fillId="0" borderId="16" xfId="1" applyNumberFormat="1" applyFont="1" applyFill="1" applyBorder="1"/>
    <xf numFmtId="0" fontId="0" fillId="0" borderId="14" xfId="0" applyNumberFormat="1" applyFill="1" applyBorder="1" applyAlignment="1">
      <alignment horizontal="left"/>
    </xf>
    <xf numFmtId="0" fontId="0" fillId="0" borderId="15" xfId="0" applyNumberFormat="1" applyFill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164" fontId="2" fillId="0" borderId="4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ing\2324%20Financial%20Statements\6.%20September%202023-24\Reports\BPSAA%20Q2%202023-24%20CE%20Executive%20Expense%20Claims%20Report_Lisa%20_Burden%20-Working%20cop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3%202023-24%20Executive%20Expense%20Claims%20Report%20-%20L%20Tweed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ccss/Finance/Shared%20Documents/Fiscal%202023-24/Consolidated%20MOH%20Requests/BPSAA%20Board%20and%20Executive%20Expenses/Q2/BPSAA%20Q2%202023-24%20Executive%20Expense%20Claims%20Report%20-%20K.%20Dschankil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ccss/Finance/Shared%20Documents/Fiscal%202023-24/Consolidated%20MOH%20Requests/BPSAA%20Board%20and%20Executive%20Expenses/Q2/BPSAA%20Q2%202023-24%20Executive%20Expense%20Claims%20Report%20-%20B.%20Be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ccss/Finance/Shared%20Documents/Fiscal%202023-24/Consolidated%20MOH%20Requests/BPSAA%20Board%20and%20Executive%20Expenses/Q2/BPSAA%20Q2%202023-24%20Executive%20Expense%20Claims%20Report%20-%20M.%20Krakow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SE%202%20Executive%20Expense%20Claims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ccss/Finance/Shared%20Documents/Fiscal%202023-24/Consolidated%20MOH%20Requests/BPSAA%20Board%20and%20Executive%20Expenses/Q2/BPSAA%20Q2%202023-24%20Executive%20Expense%20Claims%20Report%20-%20L%20Tweed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3%202023-24%20Executive%20Expense%20Claims%20Report%20-%20C%20Martinea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3%202023-24%20CE%20Executive%20Expense%20Claims%20Report_Lisa%20_Burden%20-Working%20cop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3%202023-24%20Executive%20Expense%20Claims%20Report%20-%20B.%20B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 Template"/>
      <sheetName val="GL"/>
      <sheetName val="Original Expense Q3 HST"/>
      <sheetName val="Original Expense Q3"/>
      <sheetName val="dropdown lists"/>
      <sheetName val="Template Q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0" workbookViewId="0">
      <selection activeCell="C40" sqref="C40"/>
    </sheetView>
  </sheetViews>
  <sheetFormatPr defaultRowHeight="14.4" x14ac:dyDescent="0.3"/>
  <cols>
    <col min="1" max="1" width="3.33203125" customWidth="1"/>
    <col min="4" max="4" width="15" customWidth="1"/>
    <col min="6" max="6" width="19" customWidth="1"/>
    <col min="11" max="11" width="0.44140625" customWidth="1"/>
  </cols>
  <sheetData>
    <row r="1" spans="1:11" ht="14.4" customHeigh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51.75" customHeigh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14.4" customHeight="1" x14ac:dyDescent="0.3">
      <c r="B4" s="6" t="s">
        <v>0</v>
      </c>
      <c r="C4" s="58" t="s">
        <v>24</v>
      </c>
      <c r="D4" s="54"/>
      <c r="E4" s="54"/>
      <c r="F4" s="54"/>
    </row>
    <row r="5" spans="1:11" x14ac:dyDescent="0.3">
      <c r="B5" s="6"/>
      <c r="C5" s="15"/>
      <c r="D5" s="16"/>
      <c r="E5" s="16"/>
      <c r="F5" s="16"/>
    </row>
    <row r="6" spans="1:11" x14ac:dyDescent="0.3">
      <c r="B6" s="2" t="s">
        <v>1</v>
      </c>
      <c r="C6" t="s">
        <v>25</v>
      </c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x14ac:dyDescent="0.3">
      <c r="A11" s="2"/>
      <c r="B11" s="31" t="s">
        <v>3</v>
      </c>
      <c r="C11" s="31"/>
      <c r="D11" s="17" t="s">
        <v>4</v>
      </c>
      <c r="E11" s="31" t="s">
        <v>5</v>
      </c>
      <c r="F11" s="31"/>
      <c r="G11" s="31" t="s">
        <v>6</v>
      </c>
      <c r="H11" s="31"/>
      <c r="I11" s="31"/>
      <c r="J11" s="31"/>
      <c r="K11" s="2"/>
    </row>
    <row r="12" spans="1:11" x14ac:dyDescent="0.3">
      <c r="B12" s="59">
        <v>45092</v>
      </c>
      <c r="C12" s="43"/>
      <c r="D12" s="60">
        <v>11.06</v>
      </c>
      <c r="E12" s="43" t="s">
        <v>10</v>
      </c>
      <c r="F12" s="43"/>
      <c r="G12" s="43" t="s">
        <v>31</v>
      </c>
      <c r="H12" s="43"/>
      <c r="I12" s="43"/>
      <c r="J12" s="43"/>
    </row>
    <row r="13" spans="1:11" x14ac:dyDescent="0.3">
      <c r="B13" s="59">
        <v>45097</v>
      </c>
      <c r="C13" s="43"/>
      <c r="D13" s="60">
        <v>11.06</v>
      </c>
      <c r="E13" s="43" t="s">
        <v>10</v>
      </c>
      <c r="F13" s="43"/>
      <c r="G13" s="43" t="s">
        <v>31</v>
      </c>
      <c r="H13" s="43"/>
      <c r="I13" s="43"/>
      <c r="J13" s="43"/>
    </row>
    <row r="14" spans="1:11" x14ac:dyDescent="0.3">
      <c r="B14" s="59">
        <v>45098</v>
      </c>
      <c r="C14" s="43"/>
      <c r="D14" s="60">
        <v>11.06</v>
      </c>
      <c r="E14" s="43" t="s">
        <v>10</v>
      </c>
      <c r="F14" s="43"/>
      <c r="G14" s="43" t="s">
        <v>31</v>
      </c>
      <c r="H14" s="43"/>
      <c r="I14" s="43"/>
      <c r="J14" s="43"/>
    </row>
    <row r="15" spans="1:11" x14ac:dyDescent="0.3">
      <c r="B15" s="59">
        <v>45175</v>
      </c>
      <c r="C15" s="43"/>
      <c r="D15" s="60">
        <v>93.63000000000001</v>
      </c>
      <c r="E15" s="43" t="s">
        <v>7</v>
      </c>
      <c r="F15" s="43"/>
      <c r="G15" s="43" t="s">
        <v>31</v>
      </c>
      <c r="H15" s="43"/>
      <c r="I15" s="43"/>
      <c r="J15" s="43"/>
    </row>
    <row r="16" spans="1:11" x14ac:dyDescent="0.3">
      <c r="B16" s="59">
        <v>45176</v>
      </c>
      <c r="C16" s="43"/>
      <c r="D16" s="60">
        <v>78.94</v>
      </c>
      <c r="E16" s="43" t="s">
        <v>7</v>
      </c>
      <c r="F16" s="43"/>
      <c r="G16" s="43" t="s">
        <v>31</v>
      </c>
      <c r="H16" s="43"/>
      <c r="I16" s="43"/>
      <c r="J16" s="43"/>
    </row>
    <row r="17" spans="2:10" x14ac:dyDescent="0.3">
      <c r="B17" s="59">
        <v>45188</v>
      </c>
      <c r="C17" s="43"/>
      <c r="D17" s="60">
        <v>21.238938053097346</v>
      </c>
      <c r="E17" s="43" t="s">
        <v>30</v>
      </c>
      <c r="F17" s="43"/>
      <c r="G17" s="43" t="s">
        <v>11</v>
      </c>
      <c r="H17" s="43"/>
      <c r="I17" s="43"/>
      <c r="J17" s="43"/>
    </row>
    <row r="18" spans="2:10" x14ac:dyDescent="0.3">
      <c r="B18" s="59">
        <v>45193</v>
      </c>
      <c r="C18" s="43"/>
      <c r="D18" s="60">
        <v>68.67</v>
      </c>
      <c r="E18" s="43" t="s">
        <v>7</v>
      </c>
      <c r="F18" s="43"/>
      <c r="G18" s="43" t="s">
        <v>31</v>
      </c>
      <c r="H18" s="43"/>
      <c r="I18" s="43"/>
      <c r="J18" s="43"/>
    </row>
    <row r="19" spans="2:10" x14ac:dyDescent="0.3">
      <c r="B19" s="59">
        <v>45193</v>
      </c>
      <c r="C19" s="43"/>
      <c r="D19" s="60">
        <v>125.00000000000001</v>
      </c>
      <c r="E19" s="43" t="s">
        <v>30</v>
      </c>
      <c r="F19" s="43"/>
      <c r="G19" s="43" t="s">
        <v>31</v>
      </c>
      <c r="H19" s="43"/>
      <c r="I19" s="43"/>
      <c r="J19" s="43"/>
    </row>
    <row r="20" spans="2:10" x14ac:dyDescent="0.3">
      <c r="B20" s="59">
        <v>45198</v>
      </c>
      <c r="C20" s="43"/>
      <c r="D20" s="60">
        <v>68.67</v>
      </c>
      <c r="E20" s="43" t="s">
        <v>7</v>
      </c>
      <c r="F20" s="43"/>
      <c r="G20" s="43" t="s">
        <v>31</v>
      </c>
      <c r="H20" s="43"/>
      <c r="I20" s="43"/>
      <c r="J20" s="43"/>
    </row>
    <row r="21" spans="2:10" x14ac:dyDescent="0.3">
      <c r="B21" s="61">
        <v>45236</v>
      </c>
      <c r="C21" s="62"/>
      <c r="D21" s="63">
        <v>52.65</v>
      </c>
      <c r="E21" s="53" t="s">
        <v>7</v>
      </c>
      <c r="F21" s="53"/>
      <c r="G21" s="53" t="s">
        <v>35</v>
      </c>
      <c r="H21" s="53"/>
      <c r="I21" s="53"/>
      <c r="J21" s="53"/>
    </row>
    <row r="22" spans="2:10" x14ac:dyDescent="0.3">
      <c r="B22" s="61">
        <v>45236</v>
      </c>
      <c r="C22" s="62"/>
      <c r="D22" s="63">
        <v>17.7</v>
      </c>
      <c r="E22" s="53" t="s">
        <v>30</v>
      </c>
      <c r="F22" s="53"/>
      <c r="G22" s="53" t="s">
        <v>35</v>
      </c>
      <c r="H22" s="53"/>
      <c r="I22" s="53"/>
      <c r="J22" s="53"/>
    </row>
    <row r="23" spans="2:10" x14ac:dyDescent="0.3">
      <c r="B23" s="61">
        <v>45239</v>
      </c>
      <c r="C23" s="62"/>
      <c r="D23" s="63">
        <v>83.01</v>
      </c>
      <c r="E23" s="53" t="s">
        <v>7</v>
      </c>
      <c r="F23" s="53"/>
      <c r="G23" s="53" t="s">
        <v>28</v>
      </c>
      <c r="H23" s="53"/>
      <c r="I23" s="53"/>
      <c r="J23" s="53"/>
    </row>
    <row r="24" spans="2:10" x14ac:dyDescent="0.3">
      <c r="B24" s="61">
        <v>45239</v>
      </c>
      <c r="C24" s="62"/>
      <c r="D24" s="63">
        <v>11.06</v>
      </c>
      <c r="E24" s="53" t="s">
        <v>10</v>
      </c>
      <c r="F24" s="53"/>
      <c r="G24" s="53" t="s">
        <v>28</v>
      </c>
      <c r="H24" s="53"/>
      <c r="I24" s="53"/>
      <c r="J24" s="53"/>
    </row>
    <row r="25" spans="2:10" x14ac:dyDescent="0.3">
      <c r="B25" s="61">
        <v>45245</v>
      </c>
      <c r="C25" s="62"/>
      <c r="D25" s="63">
        <v>135.97</v>
      </c>
      <c r="E25" s="53" t="s">
        <v>7</v>
      </c>
      <c r="F25" s="53"/>
      <c r="G25" s="53" t="s">
        <v>11</v>
      </c>
      <c r="H25" s="53"/>
      <c r="I25" s="53"/>
      <c r="J25" s="53"/>
    </row>
    <row r="26" spans="2:10" x14ac:dyDescent="0.3">
      <c r="B26" s="61">
        <v>45245</v>
      </c>
      <c r="C26" s="62"/>
      <c r="D26" s="63">
        <v>30.97</v>
      </c>
      <c r="E26" s="53" t="s">
        <v>10</v>
      </c>
      <c r="F26" s="53"/>
      <c r="G26" s="53" t="s">
        <v>11</v>
      </c>
      <c r="H26" s="53"/>
      <c r="I26" s="53"/>
      <c r="J26" s="53"/>
    </row>
    <row r="27" spans="2:10" x14ac:dyDescent="0.3">
      <c r="B27" s="61">
        <v>45245</v>
      </c>
      <c r="C27" s="62"/>
      <c r="D27" s="63">
        <v>159</v>
      </c>
      <c r="E27" s="53" t="s">
        <v>8</v>
      </c>
      <c r="F27" s="53"/>
      <c r="G27" s="53" t="s">
        <v>11</v>
      </c>
      <c r="H27" s="53"/>
      <c r="I27" s="53"/>
      <c r="J27" s="53"/>
    </row>
    <row r="28" spans="2:10" x14ac:dyDescent="0.3">
      <c r="B28" s="61">
        <v>45252</v>
      </c>
      <c r="C28" s="62"/>
      <c r="D28" s="63">
        <v>90</v>
      </c>
      <c r="E28" s="53" t="s">
        <v>29</v>
      </c>
      <c r="F28" s="53"/>
      <c r="G28" s="53" t="s">
        <v>11</v>
      </c>
      <c r="H28" s="53"/>
      <c r="I28" s="53"/>
      <c r="J28" s="53"/>
    </row>
    <row r="29" spans="2:10" x14ac:dyDescent="0.3">
      <c r="B29" s="61">
        <v>45258</v>
      </c>
      <c r="C29" s="62"/>
      <c r="D29" s="63">
        <v>98</v>
      </c>
      <c r="E29" s="53" t="s">
        <v>29</v>
      </c>
      <c r="F29" s="53"/>
      <c r="G29" s="53" t="s">
        <v>36</v>
      </c>
      <c r="H29" s="53"/>
      <c r="I29" s="53"/>
      <c r="J29" s="53"/>
    </row>
    <row r="30" spans="2:10" x14ac:dyDescent="0.3">
      <c r="B30" s="61">
        <v>45259</v>
      </c>
      <c r="C30" s="62"/>
      <c r="D30" s="63">
        <v>11.06</v>
      </c>
      <c r="E30" s="53" t="s">
        <v>10</v>
      </c>
      <c r="F30" s="53"/>
      <c r="G30" s="53" t="s">
        <v>37</v>
      </c>
      <c r="H30" s="53"/>
      <c r="I30" s="53"/>
      <c r="J30" s="53"/>
    </row>
    <row r="31" spans="2:10" x14ac:dyDescent="0.3">
      <c r="B31" s="61">
        <v>45259</v>
      </c>
      <c r="C31" s="62"/>
      <c r="D31" s="63">
        <v>11.04</v>
      </c>
      <c r="E31" s="53" t="s">
        <v>30</v>
      </c>
      <c r="F31" s="53"/>
      <c r="G31" s="53" t="s">
        <v>11</v>
      </c>
      <c r="H31" s="53"/>
      <c r="I31" s="53"/>
      <c r="J31" s="53"/>
    </row>
    <row r="32" spans="2:10" x14ac:dyDescent="0.3">
      <c r="B32" s="61">
        <v>45260</v>
      </c>
      <c r="C32" s="62"/>
      <c r="D32" s="63">
        <v>21.39</v>
      </c>
      <c r="E32" s="53" t="s">
        <v>9</v>
      </c>
      <c r="F32" s="53"/>
      <c r="G32" s="53" t="s">
        <v>11</v>
      </c>
      <c r="H32" s="53"/>
      <c r="I32" s="53"/>
      <c r="J32" s="53"/>
    </row>
    <row r="33" spans="2:10" x14ac:dyDescent="0.3">
      <c r="B33" s="61">
        <v>45266</v>
      </c>
      <c r="C33" s="62"/>
      <c r="D33" s="63">
        <f>125.43/1.13</f>
        <v>111.00000000000001</v>
      </c>
      <c r="E33" s="53" t="s">
        <v>29</v>
      </c>
      <c r="F33" s="53"/>
      <c r="G33" s="53" t="s">
        <v>11</v>
      </c>
      <c r="H33" s="53"/>
      <c r="I33" s="53"/>
      <c r="J33" s="53"/>
    </row>
    <row r="34" spans="2:10" x14ac:dyDescent="0.3">
      <c r="B34" s="61">
        <v>45266</v>
      </c>
      <c r="C34" s="62"/>
      <c r="D34" s="60">
        <v>20.079999999999998</v>
      </c>
      <c r="E34" s="43" t="s">
        <v>9</v>
      </c>
      <c r="F34" s="43"/>
      <c r="G34" s="43" t="s">
        <v>11</v>
      </c>
      <c r="H34" s="43"/>
      <c r="I34" s="43"/>
      <c r="J34" s="43"/>
    </row>
    <row r="35" spans="2:10" x14ac:dyDescent="0.3">
      <c r="B35" s="61">
        <v>45266</v>
      </c>
      <c r="C35" s="62"/>
      <c r="D35" s="60">
        <v>19.11</v>
      </c>
      <c r="E35" s="43" t="s">
        <v>9</v>
      </c>
      <c r="F35" s="43"/>
      <c r="G35" s="43" t="s">
        <v>11</v>
      </c>
      <c r="H35" s="43"/>
      <c r="I35" s="43"/>
      <c r="J35" s="43"/>
    </row>
    <row r="36" spans="2:10" x14ac:dyDescent="0.3">
      <c r="B36" s="61">
        <v>45274</v>
      </c>
      <c r="C36" s="62"/>
      <c r="D36" s="60">
        <v>11.06</v>
      </c>
      <c r="E36" s="43" t="s">
        <v>10</v>
      </c>
      <c r="F36" s="43"/>
      <c r="G36" s="43" t="s">
        <v>28</v>
      </c>
      <c r="H36" s="43"/>
      <c r="I36" s="43"/>
      <c r="J36" s="43"/>
    </row>
    <row r="37" spans="2:10" x14ac:dyDescent="0.3">
      <c r="B37" s="64" t="s">
        <v>33</v>
      </c>
      <c r="C37" s="64"/>
      <c r="D37" s="65">
        <f>SUM(D12:D36)</f>
        <v>1372.4289380530972</v>
      </c>
      <c r="E37" s="66"/>
      <c r="F37" s="66"/>
      <c r="G37" s="66"/>
      <c r="H37" s="66"/>
      <c r="I37" s="66"/>
      <c r="J37" s="66"/>
    </row>
  </sheetData>
  <mergeCells count="84">
    <mergeCell ref="B37:C37"/>
    <mergeCell ref="E37:F37"/>
    <mergeCell ref="G37:J37"/>
    <mergeCell ref="B35:C35"/>
    <mergeCell ref="E35:F35"/>
    <mergeCell ref="G35:J35"/>
    <mergeCell ref="B36:C36"/>
    <mergeCell ref="E36:F36"/>
    <mergeCell ref="G36:J36"/>
    <mergeCell ref="B33:C33"/>
    <mergeCell ref="E33:F33"/>
    <mergeCell ref="G33:J33"/>
    <mergeCell ref="B34:C34"/>
    <mergeCell ref="E34:F34"/>
    <mergeCell ref="G34:J34"/>
    <mergeCell ref="B31:C31"/>
    <mergeCell ref="E31:F31"/>
    <mergeCell ref="G31:J31"/>
    <mergeCell ref="B32:C32"/>
    <mergeCell ref="E32:F32"/>
    <mergeCell ref="G32:J32"/>
    <mergeCell ref="B29:C29"/>
    <mergeCell ref="E29:F29"/>
    <mergeCell ref="G29:J29"/>
    <mergeCell ref="B30:C30"/>
    <mergeCell ref="E30:F30"/>
    <mergeCell ref="G30:J30"/>
    <mergeCell ref="B27:C27"/>
    <mergeCell ref="E27:F27"/>
    <mergeCell ref="G27:J27"/>
    <mergeCell ref="B28:C28"/>
    <mergeCell ref="E28:F28"/>
    <mergeCell ref="G28:J28"/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C Martineau.xlsx]dropdown lists'!#REF!</xm:f>
          </x14:formula1>
          <xm:sqref>E12:F36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C Martineau.xlsx]dropdown lists'!#REF!</xm:f>
          </x14:formula1>
          <xm:sqref>E37:F37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C Martineau.xlsx]dropdown lists'!#REF!</xm:f>
          </x14:formula1>
          <xm:sqref>G15:J37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opLeftCell="A10" zoomScaleNormal="100" workbookViewId="0">
      <selection activeCell="D12" sqref="D12:D35"/>
    </sheetView>
  </sheetViews>
  <sheetFormatPr defaultRowHeight="14.4" x14ac:dyDescent="0.3"/>
  <cols>
    <col min="1" max="1" width="4.6640625" customWidth="1"/>
    <col min="2" max="3" width="10.6640625" customWidth="1"/>
    <col min="4" max="6" width="12.6640625" customWidth="1"/>
    <col min="11" max="11" width="0.44140625" customWidth="1"/>
  </cols>
  <sheetData>
    <row r="1" spans="1:11" s="1" customFormat="1" ht="32.1" customHeight="1" x14ac:dyDescent="0.3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1" customFormat="1" ht="32.1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4" spans="1:11" x14ac:dyDescent="0.3">
      <c r="B4" s="2" t="s">
        <v>0</v>
      </c>
      <c r="C4" s="39" t="s">
        <v>12</v>
      </c>
      <c r="D4" s="39"/>
      <c r="E4" s="39"/>
      <c r="F4" s="39"/>
    </row>
    <row r="5" spans="1:11" x14ac:dyDescent="0.3">
      <c r="B5" s="2"/>
    </row>
    <row r="6" spans="1:11" x14ac:dyDescent="0.3">
      <c r="B6" s="2" t="s">
        <v>1</v>
      </c>
      <c r="C6" s="39" t="s">
        <v>13</v>
      </c>
      <c r="D6" s="39"/>
      <c r="E6" s="39"/>
      <c r="F6" s="39"/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s="2" customFormat="1" ht="23.25" customHeight="1" x14ac:dyDescent="0.3">
      <c r="B11" s="31" t="s">
        <v>3</v>
      </c>
      <c r="C11" s="31"/>
      <c r="D11" s="17" t="s">
        <v>4</v>
      </c>
      <c r="E11" s="31" t="s">
        <v>5</v>
      </c>
      <c r="F11" s="31"/>
      <c r="G11" s="31" t="s">
        <v>6</v>
      </c>
      <c r="H11" s="31"/>
      <c r="I11" s="31"/>
      <c r="J11" s="31"/>
    </row>
    <row r="12" spans="1:11" ht="17.399999999999999" customHeight="1" x14ac:dyDescent="0.3">
      <c r="B12" s="48">
        <v>45181</v>
      </c>
      <c r="C12" s="49"/>
      <c r="D12" s="67">
        <v>136.57106194690272</v>
      </c>
      <c r="E12" s="29" t="s">
        <v>7</v>
      </c>
      <c r="F12" s="29"/>
      <c r="G12" s="29" t="s">
        <v>38</v>
      </c>
      <c r="H12" s="29"/>
      <c r="I12" s="29"/>
      <c r="J12" s="29"/>
    </row>
    <row r="13" spans="1:11" ht="17.399999999999999" customHeight="1" x14ac:dyDescent="0.3">
      <c r="B13" s="48">
        <v>45181</v>
      </c>
      <c r="C13" s="49"/>
      <c r="D13" s="7">
        <v>11.061946902654869</v>
      </c>
      <c r="E13" s="29" t="s">
        <v>10</v>
      </c>
      <c r="F13" s="29"/>
      <c r="G13" s="29" t="s">
        <v>38</v>
      </c>
      <c r="H13" s="29"/>
      <c r="I13" s="29"/>
      <c r="J13" s="29"/>
    </row>
    <row r="14" spans="1:11" ht="17.399999999999999" customHeight="1" x14ac:dyDescent="0.3">
      <c r="B14" s="48">
        <v>45182</v>
      </c>
      <c r="C14" s="49"/>
      <c r="D14" s="7">
        <v>123.8410619469027</v>
      </c>
      <c r="E14" s="29" t="s">
        <v>7</v>
      </c>
      <c r="F14" s="29"/>
      <c r="G14" s="29" t="s">
        <v>38</v>
      </c>
      <c r="H14" s="29"/>
      <c r="I14" s="29"/>
      <c r="J14" s="29"/>
    </row>
    <row r="15" spans="1:11" ht="17.399999999999999" customHeight="1" x14ac:dyDescent="0.3">
      <c r="B15" s="48">
        <v>45182</v>
      </c>
      <c r="C15" s="49"/>
      <c r="D15" s="67">
        <v>11.061946902654869</v>
      </c>
      <c r="E15" s="29" t="s">
        <v>10</v>
      </c>
      <c r="F15" s="29"/>
      <c r="G15" s="29" t="s">
        <v>38</v>
      </c>
      <c r="H15" s="29"/>
      <c r="I15" s="29"/>
      <c r="J15" s="29"/>
    </row>
    <row r="16" spans="1:11" ht="17.399999999999999" customHeight="1" x14ac:dyDescent="0.3">
      <c r="B16" s="48">
        <v>45189</v>
      </c>
      <c r="C16" s="49"/>
      <c r="D16" s="7">
        <v>39.823008849557525</v>
      </c>
      <c r="E16" s="29" t="s">
        <v>10</v>
      </c>
      <c r="F16" s="29"/>
      <c r="G16" s="29" t="s">
        <v>11</v>
      </c>
      <c r="H16" s="29"/>
      <c r="I16" s="68"/>
      <c r="J16" s="71"/>
    </row>
    <row r="17" spans="2:10" ht="17.399999999999999" customHeight="1" x14ac:dyDescent="0.3">
      <c r="B17" s="48">
        <v>45189</v>
      </c>
      <c r="C17" s="49"/>
      <c r="D17" s="7">
        <v>32.566814159292001</v>
      </c>
      <c r="E17" s="29" t="s">
        <v>7</v>
      </c>
      <c r="F17" s="29"/>
      <c r="G17" s="29" t="s">
        <v>11</v>
      </c>
      <c r="H17" s="29"/>
      <c r="I17" s="68"/>
      <c r="J17" s="71"/>
    </row>
    <row r="18" spans="2:10" ht="17.399999999999999" customHeight="1" x14ac:dyDescent="0.3">
      <c r="B18" s="48">
        <v>45190</v>
      </c>
      <c r="C18" s="49"/>
      <c r="D18" s="7">
        <v>19.911504424778762</v>
      </c>
      <c r="E18" s="29" t="s">
        <v>10</v>
      </c>
      <c r="F18" s="29"/>
      <c r="G18" s="29" t="s">
        <v>11</v>
      </c>
      <c r="H18" s="29"/>
      <c r="I18" s="68"/>
      <c r="J18" s="71"/>
    </row>
    <row r="19" spans="2:10" ht="17.399999999999999" customHeight="1" x14ac:dyDescent="0.3">
      <c r="B19" s="48">
        <v>45190</v>
      </c>
      <c r="C19" s="49"/>
      <c r="D19" s="67">
        <v>23.716814159292039</v>
      </c>
      <c r="E19" s="29" t="s">
        <v>7</v>
      </c>
      <c r="F19" s="29"/>
      <c r="G19" s="29" t="s">
        <v>11</v>
      </c>
      <c r="H19" s="29"/>
      <c r="I19" s="29"/>
      <c r="J19" s="29"/>
    </row>
    <row r="20" spans="2:10" ht="17.399999999999999" customHeight="1" x14ac:dyDescent="0.3">
      <c r="B20" s="48">
        <v>45193</v>
      </c>
      <c r="C20" s="49"/>
      <c r="D20" s="67">
        <v>19.911504424778762</v>
      </c>
      <c r="E20" s="29" t="s">
        <v>10</v>
      </c>
      <c r="F20" s="29"/>
      <c r="G20" s="29" t="s">
        <v>31</v>
      </c>
      <c r="H20" s="29"/>
      <c r="I20" s="29"/>
      <c r="J20" s="29"/>
    </row>
    <row r="21" spans="2:10" ht="17.399999999999999" customHeight="1" x14ac:dyDescent="0.3">
      <c r="B21" s="48">
        <v>45193</v>
      </c>
      <c r="C21" s="49"/>
      <c r="D21" s="7">
        <v>31.504424778761067</v>
      </c>
      <c r="E21" s="28" t="s">
        <v>7</v>
      </c>
      <c r="F21" s="28"/>
      <c r="G21" s="29" t="s">
        <v>31</v>
      </c>
      <c r="H21" s="29"/>
      <c r="I21" s="29"/>
      <c r="J21" s="29"/>
    </row>
    <row r="22" spans="2:10" ht="17.399999999999999" customHeight="1" x14ac:dyDescent="0.3">
      <c r="B22" s="48">
        <v>45194</v>
      </c>
      <c r="C22" s="49"/>
      <c r="D22" s="7">
        <v>39.823008849557525</v>
      </c>
      <c r="E22" s="29" t="s">
        <v>10</v>
      </c>
      <c r="F22" s="29"/>
      <c r="G22" s="29" t="s">
        <v>31</v>
      </c>
      <c r="H22" s="29"/>
      <c r="I22" s="29"/>
      <c r="J22" s="29"/>
    </row>
    <row r="23" spans="2:10" ht="17.399999999999999" customHeight="1" x14ac:dyDescent="0.3">
      <c r="B23" s="48">
        <v>45194</v>
      </c>
      <c r="C23" s="49"/>
      <c r="D23" s="67">
        <v>158.93805309734515</v>
      </c>
      <c r="E23" s="29" t="s">
        <v>8</v>
      </c>
      <c r="F23" s="29"/>
      <c r="G23" s="29" t="s">
        <v>31</v>
      </c>
      <c r="H23" s="29"/>
      <c r="I23" s="29"/>
      <c r="J23" s="29"/>
    </row>
    <row r="24" spans="2:10" ht="17.399999999999999" customHeight="1" x14ac:dyDescent="0.3">
      <c r="B24" s="48">
        <v>45195</v>
      </c>
      <c r="C24" s="49"/>
      <c r="D24" s="67">
        <v>39.823008849557525</v>
      </c>
      <c r="E24" s="29" t="s">
        <v>10</v>
      </c>
      <c r="F24" s="29"/>
      <c r="G24" s="29" t="s">
        <v>31</v>
      </c>
      <c r="H24" s="29"/>
      <c r="I24" s="29"/>
      <c r="J24" s="29"/>
    </row>
    <row r="25" spans="2:10" x14ac:dyDescent="0.3">
      <c r="B25" s="48">
        <v>45195</v>
      </c>
      <c r="C25" s="49"/>
      <c r="D25" s="67">
        <v>206.9557522123894</v>
      </c>
      <c r="E25" s="29" t="s">
        <v>8</v>
      </c>
      <c r="F25" s="29"/>
      <c r="G25" s="29" t="s">
        <v>31</v>
      </c>
      <c r="H25" s="29"/>
      <c r="I25" s="68"/>
      <c r="J25" s="71"/>
    </row>
    <row r="26" spans="2:10" x14ac:dyDescent="0.3">
      <c r="B26" s="48">
        <v>45195</v>
      </c>
      <c r="C26" s="49"/>
      <c r="D26" s="7">
        <v>968.14159292035413</v>
      </c>
      <c r="E26" s="29" t="s">
        <v>32</v>
      </c>
      <c r="F26" s="29"/>
      <c r="G26" s="29" t="s">
        <v>31</v>
      </c>
      <c r="H26" s="29"/>
      <c r="I26" s="68"/>
      <c r="J26" s="71"/>
    </row>
    <row r="27" spans="2:10" x14ac:dyDescent="0.3">
      <c r="B27" s="48">
        <v>45196</v>
      </c>
      <c r="C27" s="49"/>
      <c r="D27" s="67">
        <v>39.823008849557525</v>
      </c>
      <c r="E27" s="29" t="s">
        <v>10</v>
      </c>
      <c r="F27" s="29"/>
      <c r="G27" s="29" t="s">
        <v>31</v>
      </c>
      <c r="H27" s="29"/>
      <c r="I27" s="68"/>
      <c r="J27" s="71"/>
    </row>
    <row r="28" spans="2:10" x14ac:dyDescent="0.3">
      <c r="B28" s="48">
        <v>45196</v>
      </c>
      <c r="C28" s="49"/>
      <c r="D28" s="67">
        <v>134.15929203539824</v>
      </c>
      <c r="E28" s="29" t="s">
        <v>8</v>
      </c>
      <c r="F28" s="29"/>
      <c r="G28" s="29" t="s">
        <v>31</v>
      </c>
      <c r="H28" s="29"/>
      <c r="I28" s="68"/>
      <c r="J28" s="71"/>
    </row>
    <row r="29" spans="2:10" x14ac:dyDescent="0.3">
      <c r="B29" s="48">
        <v>45196</v>
      </c>
      <c r="C29" s="49"/>
      <c r="D29" s="7">
        <v>355.12389380530976</v>
      </c>
      <c r="E29" s="29" t="s">
        <v>32</v>
      </c>
      <c r="F29" s="29"/>
      <c r="G29" s="29" t="s">
        <v>31</v>
      </c>
      <c r="H29" s="29"/>
      <c r="I29" s="29"/>
      <c r="J29" s="29"/>
    </row>
    <row r="30" spans="2:10" x14ac:dyDescent="0.3">
      <c r="B30" s="48">
        <v>45197</v>
      </c>
      <c r="C30" s="49"/>
      <c r="D30" s="67">
        <v>39.823008849557525</v>
      </c>
      <c r="E30" s="29" t="s">
        <v>10</v>
      </c>
      <c r="F30" s="29"/>
      <c r="G30" s="29" t="s">
        <v>31</v>
      </c>
      <c r="H30" s="29"/>
      <c r="I30" s="29"/>
      <c r="J30" s="29"/>
    </row>
    <row r="31" spans="2:10" x14ac:dyDescent="0.3">
      <c r="B31" s="48">
        <v>45197</v>
      </c>
      <c r="C31" s="49"/>
      <c r="D31" s="67">
        <v>195.12389380530976</v>
      </c>
      <c r="E31" s="29" t="s">
        <v>8</v>
      </c>
      <c r="F31" s="29"/>
      <c r="G31" s="29" t="s">
        <v>31</v>
      </c>
      <c r="H31" s="29"/>
      <c r="I31" s="29"/>
      <c r="J31" s="29"/>
    </row>
    <row r="32" spans="2:10" x14ac:dyDescent="0.3">
      <c r="B32" s="48">
        <v>45198</v>
      </c>
      <c r="C32" s="49"/>
      <c r="D32" s="7">
        <v>39.823008849557525</v>
      </c>
      <c r="E32" s="29" t="s">
        <v>10</v>
      </c>
      <c r="F32" s="29"/>
      <c r="G32" s="29" t="s">
        <v>31</v>
      </c>
      <c r="H32" s="29"/>
      <c r="I32" s="29"/>
      <c r="J32" s="29"/>
    </row>
    <row r="33" spans="2:10" x14ac:dyDescent="0.3">
      <c r="B33" s="48">
        <v>45198</v>
      </c>
      <c r="C33" s="49"/>
      <c r="D33" s="7">
        <v>247.78761061946906</v>
      </c>
      <c r="E33" s="28" t="s">
        <v>8</v>
      </c>
      <c r="F33" s="28"/>
      <c r="G33" s="29" t="s">
        <v>31</v>
      </c>
      <c r="H33" s="29"/>
      <c r="I33" s="29"/>
      <c r="J33" s="29"/>
    </row>
    <row r="34" spans="2:10" x14ac:dyDescent="0.3">
      <c r="B34" s="48">
        <v>45199</v>
      </c>
      <c r="C34" s="49"/>
      <c r="D34" s="67">
        <v>31.504424778761067</v>
      </c>
      <c r="E34" s="14" t="s">
        <v>7</v>
      </c>
      <c r="F34" s="14"/>
      <c r="G34" s="29" t="s">
        <v>31</v>
      </c>
      <c r="H34" s="29"/>
      <c r="I34" s="29"/>
      <c r="J34" s="29"/>
    </row>
    <row r="35" spans="2:10" x14ac:dyDescent="0.3">
      <c r="B35" s="48">
        <v>45199</v>
      </c>
      <c r="C35" s="49"/>
      <c r="D35" s="67">
        <v>242.12389380530979</v>
      </c>
      <c r="E35" s="29" t="s">
        <v>32</v>
      </c>
      <c r="F35" s="29"/>
      <c r="G35" s="29" t="s">
        <v>31</v>
      </c>
      <c r="H35" s="29"/>
      <c r="I35" s="68"/>
      <c r="J35" s="71"/>
    </row>
    <row r="36" spans="2:10" x14ac:dyDescent="0.3">
      <c r="B36" s="23" t="s">
        <v>33</v>
      </c>
      <c r="C36" s="72"/>
      <c r="D36" s="26">
        <f>SUM(D12:D35)</f>
        <v>3188.9435398230089</v>
      </c>
      <c r="E36" s="27"/>
      <c r="F36" s="25"/>
      <c r="G36" s="24"/>
      <c r="H36" s="24"/>
      <c r="I36" s="24"/>
      <c r="J36" s="25"/>
    </row>
  </sheetData>
  <mergeCells count="78">
    <mergeCell ref="B34:C34"/>
    <mergeCell ref="G34:J34"/>
    <mergeCell ref="B35:C35"/>
    <mergeCell ref="E35:F35"/>
    <mergeCell ref="G35:I35"/>
    <mergeCell ref="B32:C32"/>
    <mergeCell ref="E32:F32"/>
    <mergeCell ref="G32:J32"/>
    <mergeCell ref="B33:C33"/>
    <mergeCell ref="E33:F33"/>
    <mergeCell ref="G33:J33"/>
    <mergeCell ref="B30:C30"/>
    <mergeCell ref="E30:F30"/>
    <mergeCell ref="G30:J30"/>
    <mergeCell ref="B31:C31"/>
    <mergeCell ref="E31:F31"/>
    <mergeCell ref="G31:J31"/>
    <mergeCell ref="B28:C28"/>
    <mergeCell ref="E28:F28"/>
    <mergeCell ref="G28:I28"/>
    <mergeCell ref="B29:C29"/>
    <mergeCell ref="E29:F29"/>
    <mergeCell ref="G29:J29"/>
    <mergeCell ref="B26:C26"/>
    <mergeCell ref="E26:F26"/>
    <mergeCell ref="G26:I26"/>
    <mergeCell ref="B27:C27"/>
    <mergeCell ref="E27:F27"/>
    <mergeCell ref="G27:I27"/>
    <mergeCell ref="B24:C24"/>
    <mergeCell ref="E24:F24"/>
    <mergeCell ref="G24:J24"/>
    <mergeCell ref="B25:C25"/>
    <mergeCell ref="E25:F25"/>
    <mergeCell ref="G25:I25"/>
    <mergeCell ref="G11:J11"/>
    <mergeCell ref="A1:K2"/>
    <mergeCell ref="B12:C12"/>
    <mergeCell ref="E12:F12"/>
    <mergeCell ref="G12:J12"/>
    <mergeCell ref="C4:F4"/>
    <mergeCell ref="C6:F6"/>
    <mergeCell ref="D8:F8"/>
    <mergeCell ref="B11:C11"/>
    <mergeCell ref="E11:F11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I16"/>
    <mergeCell ref="B17:C17"/>
    <mergeCell ref="E17:F17"/>
    <mergeCell ref="B23:C23"/>
    <mergeCell ref="E23:F23"/>
    <mergeCell ref="G23:J23"/>
    <mergeCell ref="E21:F21"/>
    <mergeCell ref="G21:J21"/>
    <mergeCell ref="G17:I17"/>
    <mergeCell ref="G18:I18"/>
    <mergeCell ref="B22:C22"/>
    <mergeCell ref="E22:F22"/>
    <mergeCell ref="G22:J22"/>
    <mergeCell ref="B20:C20"/>
    <mergeCell ref="E20:F20"/>
    <mergeCell ref="G20:J20"/>
    <mergeCell ref="B21:C21"/>
    <mergeCell ref="B18:C18"/>
    <mergeCell ref="E18:F18"/>
    <mergeCell ref="B19:C19"/>
    <mergeCell ref="E19:F19"/>
    <mergeCell ref="G19:J19"/>
  </mergeCells>
  <printOptions horizontalCentered="1"/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CE Executive Expense Claims Report_Lisa _Burden -Working copy.xlsx]dropdown lists'!#REF!</xm:f>
          </x14:formula1>
          <xm:sqref>E12:F35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CE Executive Expense Claims Report_Lisa _Burden -Working copy.xlsx]dropdown lists'!#REF!</xm:f>
          </x14:formula1>
          <xm:sqref>G12:J35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L22" sqref="L22"/>
    </sheetView>
  </sheetViews>
  <sheetFormatPr defaultRowHeight="14.4" x14ac:dyDescent="0.3"/>
  <cols>
    <col min="1" max="1" width="2.109375" customWidth="1"/>
    <col min="11" max="11" width="0.6640625" customWidth="1"/>
  </cols>
  <sheetData>
    <row r="1" spans="1:11" ht="54" customHeight="1" x14ac:dyDescent="0.3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4.4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4" spans="1:11" ht="14.4" customHeight="1" x14ac:dyDescent="0.3">
      <c r="B4" s="6" t="s">
        <v>0</v>
      </c>
      <c r="C4" s="50" t="s">
        <v>16</v>
      </c>
      <c r="D4" s="51"/>
      <c r="E4" s="51"/>
      <c r="F4" s="51"/>
      <c r="G4" s="52"/>
      <c r="H4" s="52"/>
      <c r="I4" s="52"/>
      <c r="J4" s="52"/>
    </row>
    <row r="5" spans="1:11" x14ac:dyDescent="0.3">
      <c r="B5" s="6"/>
      <c r="C5" s="11"/>
      <c r="D5" s="12"/>
      <c r="E5" s="12"/>
      <c r="F5" s="12"/>
      <c r="G5" s="13"/>
      <c r="H5" s="13"/>
      <c r="I5" s="13"/>
      <c r="J5" s="13"/>
    </row>
    <row r="6" spans="1:11" ht="14.4" customHeight="1" x14ac:dyDescent="0.3">
      <c r="B6" s="6" t="s">
        <v>1</v>
      </c>
      <c r="C6" s="50" t="s">
        <v>17</v>
      </c>
      <c r="D6" s="52"/>
      <c r="E6" s="52"/>
      <c r="F6" s="52"/>
      <c r="G6" s="52"/>
      <c r="H6" s="52"/>
      <c r="I6" s="52"/>
      <c r="J6" s="13"/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x14ac:dyDescent="0.3">
      <c r="A11" s="2"/>
      <c r="B11" s="31" t="s">
        <v>3</v>
      </c>
      <c r="C11" s="31"/>
      <c r="D11" s="10" t="s">
        <v>4</v>
      </c>
      <c r="E11" s="31" t="s">
        <v>5</v>
      </c>
      <c r="F11" s="31"/>
      <c r="G11" s="31" t="s">
        <v>6</v>
      </c>
      <c r="H11" s="31"/>
      <c r="I11" s="31"/>
      <c r="J11" s="31"/>
      <c r="K11" s="2"/>
    </row>
    <row r="12" spans="1:11" x14ac:dyDescent="0.3">
      <c r="B12" s="36" t="s">
        <v>39</v>
      </c>
      <c r="C12" s="37"/>
      <c r="D12" s="22"/>
      <c r="E12" s="43"/>
      <c r="F12" s="43"/>
      <c r="G12" s="53"/>
      <c r="H12" s="34"/>
      <c r="I12" s="35"/>
      <c r="J12" s="53"/>
    </row>
    <row r="13" spans="1:11" x14ac:dyDescent="0.3">
      <c r="B13" s="79"/>
      <c r="C13" s="80"/>
      <c r="D13" s="81"/>
      <c r="E13" s="43"/>
      <c r="F13" s="43"/>
      <c r="G13" s="43"/>
      <c r="H13" s="69"/>
      <c r="I13" s="70"/>
      <c r="J13" s="43"/>
    </row>
    <row r="14" spans="1:11" x14ac:dyDescent="0.3">
      <c r="B14" s="82"/>
      <c r="C14" s="83"/>
      <c r="D14" s="5"/>
      <c r="E14" s="47"/>
      <c r="F14" s="47"/>
      <c r="G14" s="47"/>
      <c r="H14" s="47"/>
      <c r="I14" s="47"/>
      <c r="J14" s="47"/>
    </row>
    <row r="15" spans="1:11" x14ac:dyDescent="0.3">
      <c r="B15" s="42"/>
      <c r="C15" s="42"/>
      <c r="D15" s="3"/>
      <c r="E15" s="43"/>
      <c r="F15" s="43"/>
      <c r="G15" s="43"/>
      <c r="H15" s="43"/>
      <c r="I15" s="43"/>
      <c r="J15" s="43"/>
    </row>
    <row r="16" spans="1:11" x14ac:dyDescent="0.3">
      <c r="B16" s="42"/>
      <c r="C16" s="42"/>
      <c r="D16" s="3"/>
      <c r="E16" s="43"/>
      <c r="F16" s="43"/>
      <c r="G16" s="43"/>
      <c r="H16" s="43"/>
      <c r="I16" s="43"/>
      <c r="J16" s="43"/>
    </row>
    <row r="17" spans="2:10" x14ac:dyDescent="0.3">
      <c r="B17" s="42"/>
      <c r="C17" s="42"/>
      <c r="D17" s="3"/>
      <c r="E17" s="43"/>
      <c r="F17" s="43"/>
      <c r="G17" s="43"/>
      <c r="H17" s="43"/>
      <c r="I17" s="43"/>
      <c r="J17" s="43"/>
    </row>
    <row r="18" spans="2:10" x14ac:dyDescent="0.3">
      <c r="B18" s="45"/>
      <c r="C18" s="45"/>
      <c r="D18" s="5"/>
      <c r="E18" s="46"/>
      <c r="F18" s="46"/>
      <c r="G18" s="46"/>
      <c r="H18" s="46"/>
      <c r="I18" s="46"/>
      <c r="J18" s="46"/>
    </row>
    <row r="19" spans="2:10" x14ac:dyDescent="0.3">
      <c r="B19" s="42"/>
      <c r="C19" s="42"/>
      <c r="D19" s="3"/>
      <c r="E19" s="43"/>
      <c r="F19" s="43"/>
      <c r="G19" s="43"/>
      <c r="H19" s="43"/>
      <c r="I19" s="43"/>
      <c r="J19" s="43"/>
    </row>
    <row r="20" spans="2:10" x14ac:dyDescent="0.3">
      <c r="B20" s="44"/>
      <c r="C20" s="44"/>
      <c r="D20" s="3"/>
      <c r="E20" s="43"/>
      <c r="F20" s="43"/>
      <c r="G20" s="43"/>
      <c r="H20" s="43"/>
      <c r="I20" s="43"/>
      <c r="J20" s="43"/>
    </row>
    <row r="21" spans="2:10" x14ac:dyDescent="0.3">
      <c r="B21" s="44"/>
      <c r="C21" s="44"/>
      <c r="D21" s="3"/>
      <c r="E21" s="43"/>
      <c r="F21" s="43"/>
      <c r="G21" s="43"/>
      <c r="H21" s="43"/>
      <c r="I21" s="43"/>
      <c r="J21" s="43"/>
    </row>
    <row r="22" spans="2:10" x14ac:dyDescent="0.3">
      <c r="B22" s="42"/>
      <c r="C22" s="42"/>
      <c r="D22" s="3"/>
      <c r="E22" s="43"/>
      <c r="F22" s="43"/>
      <c r="G22" s="43"/>
      <c r="H22" s="43"/>
      <c r="I22" s="43"/>
      <c r="J22" s="43"/>
    </row>
    <row r="23" spans="2:10" x14ac:dyDescent="0.3">
      <c r="B23" s="42"/>
      <c r="C23" s="42"/>
      <c r="D23" s="3"/>
      <c r="E23" s="42"/>
      <c r="F23" s="42"/>
      <c r="G23" s="43"/>
      <c r="H23" s="43"/>
      <c r="I23" s="43"/>
      <c r="J23" s="43"/>
    </row>
    <row r="24" spans="2:10" x14ac:dyDescent="0.3">
      <c r="B24" s="42"/>
      <c r="C24" s="42"/>
      <c r="D24" s="3"/>
      <c r="E24" s="43"/>
      <c r="F24" s="43"/>
      <c r="G24" s="43"/>
      <c r="H24" s="43"/>
      <c r="I24" s="43"/>
      <c r="J24" s="43"/>
    </row>
    <row r="25" spans="2:10" x14ac:dyDescent="0.3">
      <c r="B25" s="42"/>
      <c r="C25" s="42"/>
      <c r="D25" s="3"/>
      <c r="E25" s="43"/>
      <c r="F25" s="43"/>
      <c r="G25" s="43"/>
      <c r="H25" s="43"/>
      <c r="I25" s="43"/>
      <c r="J25" s="43"/>
    </row>
    <row r="26" spans="2:10" x14ac:dyDescent="0.3">
      <c r="B26" s="40"/>
      <c r="C26" s="40"/>
      <c r="D26" s="4"/>
      <c r="E26" s="41"/>
      <c r="F26" s="41"/>
      <c r="G26" s="41"/>
      <c r="H26" s="41"/>
      <c r="I26" s="41"/>
      <c r="J26" s="41"/>
    </row>
    <row r="27" spans="2:10" x14ac:dyDescent="0.3">
      <c r="B27" s="9"/>
      <c r="C27" s="9"/>
      <c r="D27" s="9"/>
      <c r="E27" s="9"/>
      <c r="F27" s="9"/>
      <c r="G27" s="9"/>
      <c r="H27" s="9"/>
      <c r="I27" s="9"/>
      <c r="J27" s="9"/>
    </row>
  </sheetData>
  <mergeCells count="54">
    <mergeCell ref="A1:K2"/>
    <mergeCell ref="C4:J4"/>
    <mergeCell ref="C6:I6"/>
    <mergeCell ref="D8:F8"/>
    <mergeCell ref="B11:C11"/>
    <mergeCell ref="E11:F11"/>
    <mergeCell ref="G11:J11"/>
    <mergeCell ref="B12:C12"/>
    <mergeCell ref="E12:F12"/>
    <mergeCell ref="B13:C13"/>
    <mergeCell ref="E13:F13"/>
    <mergeCell ref="G12:H12"/>
    <mergeCell ref="I12:J12"/>
    <mergeCell ref="G13:H13"/>
    <mergeCell ref="I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K. Dschankilic.xlsx]dropdown lists'!#REF!</xm:f>
          </x14:formula1>
          <xm:sqref>G12:J26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K. Dschankilic.xlsx]dropdown lists'!#REF!</xm:f>
          </x14:formula1>
          <xm:sqref>E12:F26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30" sqref="J30"/>
    </sheetView>
  </sheetViews>
  <sheetFormatPr defaultRowHeight="14.4" x14ac:dyDescent="0.3"/>
  <cols>
    <col min="1" max="1" width="2.88671875" customWidth="1"/>
    <col min="3" max="3" width="14.44140625" customWidth="1"/>
    <col min="11" max="11" width="0.6640625" customWidth="1"/>
  </cols>
  <sheetData>
    <row r="1" spans="1:11" ht="14.4" customHeight="1" x14ac:dyDescent="0.3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5.75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4" spans="1:11" ht="14.4" customHeight="1" x14ac:dyDescent="0.3">
      <c r="B4" s="6" t="s">
        <v>0</v>
      </c>
      <c r="C4" s="50" t="s">
        <v>18</v>
      </c>
      <c r="D4" s="51"/>
      <c r="E4" s="51"/>
      <c r="F4" s="51"/>
      <c r="G4" s="52"/>
      <c r="H4" s="52"/>
      <c r="I4" s="52"/>
      <c r="J4" s="52"/>
    </row>
    <row r="5" spans="1:11" x14ac:dyDescent="0.3">
      <c r="B5" s="6"/>
      <c r="C5" s="18"/>
      <c r="D5" s="19"/>
      <c r="E5" s="19"/>
      <c r="F5" s="19"/>
      <c r="G5" s="20"/>
      <c r="H5" s="20"/>
      <c r="I5" s="20"/>
      <c r="J5" s="20"/>
    </row>
    <row r="6" spans="1:11" ht="14.4" customHeight="1" x14ac:dyDescent="0.3">
      <c r="B6" s="6" t="s">
        <v>1</v>
      </c>
      <c r="C6" s="50" t="s">
        <v>19</v>
      </c>
      <c r="D6" s="54"/>
      <c r="E6" s="54"/>
      <c r="F6" s="19"/>
      <c r="G6" s="20"/>
      <c r="H6" s="20"/>
      <c r="I6" s="20"/>
      <c r="J6" s="20"/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x14ac:dyDescent="0.3">
      <c r="A11" s="2"/>
      <c r="B11" s="31" t="s">
        <v>3</v>
      </c>
      <c r="C11" s="31"/>
      <c r="D11" s="17" t="s">
        <v>4</v>
      </c>
      <c r="E11" s="31" t="s">
        <v>5</v>
      </c>
      <c r="F11" s="31"/>
      <c r="G11" s="31" t="s">
        <v>6</v>
      </c>
      <c r="H11" s="31"/>
      <c r="I11" s="31"/>
      <c r="J11" s="31"/>
      <c r="K11" s="2"/>
    </row>
    <row r="12" spans="1:11" x14ac:dyDescent="0.3">
      <c r="B12" s="32">
        <v>45033</v>
      </c>
      <c r="C12" s="33"/>
      <c r="D12" s="21">
        <v>21.03</v>
      </c>
      <c r="E12" s="53" t="s">
        <v>9</v>
      </c>
      <c r="F12" s="53"/>
      <c r="G12" s="53" t="s">
        <v>31</v>
      </c>
      <c r="H12" s="53"/>
      <c r="I12" s="53"/>
      <c r="J12" s="53"/>
    </row>
    <row r="13" spans="1:11" x14ac:dyDescent="0.3">
      <c r="B13" s="73">
        <v>45033</v>
      </c>
      <c r="C13" s="73"/>
      <c r="D13" s="5">
        <v>29.2</v>
      </c>
      <c r="E13" s="46" t="s">
        <v>7</v>
      </c>
      <c r="F13" s="46"/>
      <c r="G13" s="46" t="s">
        <v>31</v>
      </c>
      <c r="H13" s="46"/>
      <c r="I13" s="46"/>
      <c r="J13" s="46"/>
    </row>
    <row r="14" spans="1:11" x14ac:dyDescent="0.3">
      <c r="B14" s="73">
        <v>45033</v>
      </c>
      <c r="C14" s="73"/>
      <c r="D14" s="5">
        <v>13.6</v>
      </c>
      <c r="E14" s="46" t="s">
        <v>9</v>
      </c>
      <c r="F14" s="46"/>
      <c r="G14" s="46" t="s">
        <v>31</v>
      </c>
      <c r="H14" s="46"/>
      <c r="I14" s="46"/>
      <c r="J14" s="46"/>
    </row>
    <row r="15" spans="1:11" x14ac:dyDescent="0.3">
      <c r="B15" s="44">
        <v>45155</v>
      </c>
      <c r="C15" s="44"/>
      <c r="D15" s="3">
        <v>70.400000000000006</v>
      </c>
      <c r="E15" s="43" t="s">
        <v>7</v>
      </c>
      <c r="F15" s="43"/>
      <c r="G15" s="43" t="s">
        <v>31</v>
      </c>
      <c r="H15" s="43"/>
      <c r="I15" s="43"/>
      <c r="J15" s="43"/>
    </row>
    <row r="16" spans="1:11" x14ac:dyDescent="0.3">
      <c r="B16" s="44">
        <v>45155</v>
      </c>
      <c r="C16" s="44"/>
      <c r="D16" s="3">
        <v>60.35</v>
      </c>
      <c r="E16" s="43" t="s">
        <v>9</v>
      </c>
      <c r="F16" s="43"/>
      <c r="G16" s="43" t="s">
        <v>31</v>
      </c>
      <c r="H16" s="43"/>
      <c r="I16" s="43"/>
      <c r="J16" s="43"/>
    </row>
    <row r="17" spans="2:10" x14ac:dyDescent="0.3">
      <c r="B17" s="44">
        <v>45189</v>
      </c>
      <c r="C17" s="44"/>
      <c r="D17" s="3">
        <v>45</v>
      </c>
      <c r="E17" s="43" t="s">
        <v>10</v>
      </c>
      <c r="F17" s="43"/>
      <c r="G17" s="43" t="s">
        <v>11</v>
      </c>
      <c r="H17" s="43"/>
      <c r="I17" s="43"/>
      <c r="J17" s="43"/>
    </row>
    <row r="18" spans="2:10" x14ac:dyDescent="0.3">
      <c r="B18" s="73">
        <v>45190</v>
      </c>
      <c r="C18" s="73"/>
      <c r="D18" s="5">
        <v>22.5</v>
      </c>
      <c r="E18" s="46" t="s">
        <v>10</v>
      </c>
      <c r="F18" s="46"/>
      <c r="G18" s="46" t="s">
        <v>38</v>
      </c>
      <c r="H18" s="46"/>
      <c r="I18" s="46"/>
      <c r="J18" s="46"/>
    </row>
    <row r="19" spans="2:10" x14ac:dyDescent="0.3">
      <c r="B19" s="44">
        <v>45204</v>
      </c>
      <c r="C19" s="44"/>
      <c r="D19" s="3">
        <v>12.5</v>
      </c>
      <c r="E19" s="43" t="s">
        <v>10</v>
      </c>
      <c r="F19" s="43"/>
      <c r="G19" s="43" t="s">
        <v>28</v>
      </c>
      <c r="H19" s="43"/>
      <c r="I19" s="43"/>
      <c r="J19" s="43"/>
    </row>
    <row r="20" spans="2:10" x14ac:dyDescent="0.3">
      <c r="B20" s="44">
        <v>45217</v>
      </c>
      <c r="C20" s="44"/>
      <c r="D20" s="3">
        <v>12.5</v>
      </c>
      <c r="E20" s="43" t="s">
        <v>10</v>
      </c>
      <c r="F20" s="43"/>
      <c r="G20" s="43" t="s">
        <v>11</v>
      </c>
      <c r="H20" s="43"/>
      <c r="I20" s="43"/>
      <c r="J20" s="43"/>
    </row>
    <row r="21" spans="2:10" x14ac:dyDescent="0.3">
      <c r="B21" s="44">
        <v>45225</v>
      </c>
      <c r="C21" s="44"/>
      <c r="D21" s="3">
        <v>18.8</v>
      </c>
      <c r="E21" s="43" t="s">
        <v>7</v>
      </c>
      <c r="F21" s="43"/>
      <c r="G21" s="43" t="s">
        <v>28</v>
      </c>
      <c r="H21" s="43"/>
      <c r="I21" s="43"/>
      <c r="J21" s="43"/>
    </row>
    <row r="22" spans="2:10" x14ac:dyDescent="0.3">
      <c r="B22" s="44">
        <v>45225</v>
      </c>
      <c r="C22" s="44"/>
      <c r="D22" s="3">
        <v>42.01</v>
      </c>
      <c r="E22" s="43" t="s">
        <v>9</v>
      </c>
      <c r="F22" s="43"/>
      <c r="G22" s="43" t="s">
        <v>28</v>
      </c>
      <c r="H22" s="43"/>
      <c r="I22" s="43"/>
      <c r="J22" s="43"/>
    </row>
    <row r="23" spans="2:10" x14ac:dyDescent="0.3">
      <c r="B23" s="44">
        <v>45225</v>
      </c>
      <c r="C23" s="44"/>
      <c r="D23" s="3">
        <v>12.5</v>
      </c>
      <c r="E23" s="42" t="s">
        <v>10</v>
      </c>
      <c r="F23" s="42"/>
      <c r="G23" s="43" t="s">
        <v>28</v>
      </c>
      <c r="H23" s="43"/>
      <c r="I23" s="43"/>
      <c r="J23" s="43"/>
    </row>
    <row r="24" spans="2:10" x14ac:dyDescent="0.3">
      <c r="B24" s="84" t="s">
        <v>33</v>
      </c>
      <c r="C24" s="84"/>
      <c r="D24" s="85">
        <f>SUM(D12:D23)</f>
        <v>360.39000000000004</v>
      </c>
      <c r="E24" s="41"/>
      <c r="F24" s="41"/>
      <c r="G24" s="41"/>
      <c r="H24" s="41"/>
      <c r="I24" s="41"/>
      <c r="J24" s="41"/>
    </row>
  </sheetData>
  <mergeCells count="46">
    <mergeCell ref="A1:K2"/>
    <mergeCell ref="C4:J4"/>
    <mergeCell ref="C6:E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4:C24"/>
    <mergeCell ref="E24:F24"/>
    <mergeCell ref="G24:J2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B. Bell.xlsx]dropdown lists'!#REF!</xm:f>
          </x14:formula1>
          <xm:sqref>G12:J24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B. Bell.xlsx]dropdown lists'!#REF!</xm:f>
          </x14:formula1>
          <xm:sqref>E12:F24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13" sqref="B13:C13"/>
    </sheetView>
  </sheetViews>
  <sheetFormatPr defaultRowHeight="14.4" x14ac:dyDescent="0.3"/>
  <cols>
    <col min="1" max="1" width="3" customWidth="1"/>
    <col min="11" max="11" width="0.44140625" customWidth="1"/>
  </cols>
  <sheetData>
    <row r="1" spans="1:11" ht="14.4" customHeight="1" x14ac:dyDescent="0.3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52.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 x14ac:dyDescent="0.3">
      <c r="B4" s="2" t="s">
        <v>0</v>
      </c>
      <c r="C4" s="39" t="s">
        <v>21</v>
      </c>
      <c r="D4" s="39"/>
      <c r="E4" s="39"/>
      <c r="F4" s="39"/>
    </row>
    <row r="5" spans="1:11" x14ac:dyDescent="0.3">
      <c r="B5" s="2"/>
    </row>
    <row r="6" spans="1:11" x14ac:dyDescent="0.3">
      <c r="B6" s="2" t="s">
        <v>1</v>
      </c>
      <c r="C6" s="39" t="s">
        <v>22</v>
      </c>
      <c r="D6" s="39"/>
      <c r="E6" s="39"/>
      <c r="F6" s="39"/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x14ac:dyDescent="0.3">
      <c r="A11" s="2"/>
      <c r="B11" s="31" t="s">
        <v>3</v>
      </c>
      <c r="C11" s="31"/>
      <c r="D11" s="10" t="s">
        <v>4</v>
      </c>
      <c r="E11" s="31" t="s">
        <v>5</v>
      </c>
      <c r="F11" s="31"/>
      <c r="G11" s="31" t="s">
        <v>6</v>
      </c>
      <c r="H11" s="31"/>
      <c r="I11" s="31"/>
      <c r="J11" s="31"/>
      <c r="K11" s="2"/>
    </row>
    <row r="12" spans="1:11" x14ac:dyDescent="0.3">
      <c r="B12" s="32" t="s">
        <v>40</v>
      </c>
      <c r="C12" s="33"/>
      <c r="D12" s="21"/>
      <c r="E12" s="53"/>
      <c r="F12" s="53"/>
      <c r="G12" s="53"/>
      <c r="H12" s="53"/>
      <c r="I12" s="53"/>
      <c r="J12" s="53"/>
    </row>
    <row r="13" spans="1:11" x14ac:dyDescent="0.3">
      <c r="B13" s="45"/>
      <c r="C13" s="45"/>
      <c r="D13" s="5"/>
      <c r="E13" s="46"/>
      <c r="F13" s="46"/>
      <c r="G13" s="46"/>
      <c r="H13" s="46"/>
      <c r="I13" s="46"/>
      <c r="J13" s="46"/>
    </row>
    <row r="14" spans="1:11" x14ac:dyDescent="0.3">
      <c r="B14" s="45"/>
      <c r="C14" s="45"/>
      <c r="D14" s="5"/>
      <c r="E14" s="46"/>
      <c r="F14" s="46"/>
      <c r="G14" s="46"/>
      <c r="H14" s="46"/>
      <c r="I14" s="46"/>
      <c r="J14" s="46"/>
    </row>
    <row r="15" spans="1:11" x14ac:dyDescent="0.3">
      <c r="B15" s="42"/>
      <c r="C15" s="42"/>
      <c r="D15" s="3"/>
      <c r="E15" s="43"/>
      <c r="F15" s="43"/>
      <c r="G15" s="43"/>
      <c r="H15" s="43"/>
      <c r="I15" s="43"/>
      <c r="J15" s="43"/>
    </row>
    <row r="16" spans="1:11" x14ac:dyDescent="0.3">
      <c r="B16" s="42"/>
      <c r="C16" s="42"/>
      <c r="D16" s="3"/>
      <c r="E16" s="43"/>
      <c r="F16" s="43"/>
      <c r="G16" s="43"/>
      <c r="H16" s="43"/>
      <c r="I16" s="43"/>
      <c r="J16" s="43"/>
    </row>
    <row r="17" spans="2:10" x14ac:dyDescent="0.3">
      <c r="B17" s="42"/>
      <c r="C17" s="42"/>
      <c r="D17" s="3"/>
      <c r="E17" s="43"/>
      <c r="F17" s="43"/>
      <c r="G17" s="43"/>
      <c r="H17" s="43"/>
      <c r="I17" s="43"/>
      <c r="J17" s="43"/>
    </row>
    <row r="18" spans="2:10" x14ac:dyDescent="0.3">
      <c r="B18" s="45"/>
      <c r="C18" s="45"/>
      <c r="D18" s="5"/>
      <c r="E18" s="46"/>
      <c r="F18" s="46"/>
      <c r="G18" s="46"/>
      <c r="H18" s="46"/>
      <c r="I18" s="46"/>
      <c r="J18" s="46"/>
    </row>
    <row r="19" spans="2:10" x14ac:dyDescent="0.3">
      <c r="B19" s="42"/>
      <c r="C19" s="42"/>
      <c r="D19" s="3"/>
      <c r="E19" s="43"/>
      <c r="F19" s="43"/>
      <c r="G19" s="43"/>
      <c r="H19" s="43"/>
      <c r="I19" s="43"/>
      <c r="J19" s="43"/>
    </row>
    <row r="20" spans="2:10" x14ac:dyDescent="0.3">
      <c r="B20" s="44"/>
      <c r="C20" s="44"/>
      <c r="D20" s="3"/>
      <c r="E20" s="43"/>
      <c r="F20" s="43"/>
      <c r="G20" s="43"/>
      <c r="H20" s="43"/>
      <c r="I20" s="43"/>
      <c r="J20" s="43"/>
    </row>
    <row r="21" spans="2:10" x14ac:dyDescent="0.3">
      <c r="B21" s="44"/>
      <c r="C21" s="44"/>
      <c r="D21" s="3"/>
      <c r="E21" s="43"/>
      <c r="F21" s="43"/>
      <c r="G21" s="43"/>
      <c r="H21" s="43"/>
      <c r="I21" s="43"/>
      <c r="J21" s="43"/>
    </row>
    <row r="22" spans="2:10" x14ac:dyDescent="0.3">
      <c r="B22" s="42"/>
      <c r="C22" s="42"/>
      <c r="D22" s="3"/>
      <c r="E22" s="43"/>
      <c r="F22" s="43"/>
      <c r="G22" s="43"/>
      <c r="H22" s="43"/>
      <c r="I22" s="43"/>
      <c r="J22" s="43"/>
    </row>
    <row r="23" spans="2:10" x14ac:dyDescent="0.3">
      <c r="B23" s="42"/>
      <c r="C23" s="42"/>
      <c r="D23" s="3"/>
      <c r="E23" s="42"/>
      <c r="F23" s="42"/>
      <c r="G23" s="43"/>
      <c r="H23" s="43"/>
      <c r="I23" s="43"/>
      <c r="J23" s="43"/>
    </row>
    <row r="24" spans="2:10" x14ac:dyDescent="0.3">
      <c r="B24" s="42"/>
      <c r="C24" s="42"/>
      <c r="D24" s="3"/>
      <c r="E24" s="43"/>
      <c r="F24" s="43"/>
      <c r="G24" s="43"/>
      <c r="H24" s="43"/>
      <c r="I24" s="43"/>
      <c r="J24" s="43"/>
    </row>
    <row r="25" spans="2:10" x14ac:dyDescent="0.3">
      <c r="B25" s="42"/>
      <c r="C25" s="42"/>
      <c r="D25" s="3"/>
      <c r="E25" s="43"/>
      <c r="F25" s="43"/>
      <c r="G25" s="43"/>
      <c r="H25" s="43"/>
      <c r="I25" s="43"/>
      <c r="J25" s="43"/>
    </row>
    <row r="26" spans="2:10" x14ac:dyDescent="0.3">
      <c r="B26" s="40"/>
      <c r="C26" s="40"/>
      <c r="D26" s="4"/>
      <c r="E26" s="41"/>
      <c r="F26" s="41"/>
      <c r="G26" s="41"/>
      <c r="H26" s="41"/>
      <c r="I26" s="41"/>
      <c r="J26" s="41"/>
    </row>
  </sheetData>
  <mergeCells count="52">
    <mergeCell ref="A1:K2"/>
    <mergeCell ref="C4:F4"/>
    <mergeCell ref="C6:F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M. Krakower.xlsx]dropdown lists'!#REF!</xm:f>
          </x14:formula1>
          <xm:sqref>G12:J26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Expenses/Q2/[BPSAA Q2 2023-24 Executive Expense Claims Report - M. Krakower.xlsx]dropdown lists'!#REF!</xm:f>
          </x14:formula1>
          <xm:sqref>E12:F26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24" sqref="B24:C24"/>
    </sheetView>
  </sheetViews>
  <sheetFormatPr defaultRowHeight="14.4" x14ac:dyDescent="0.3"/>
  <cols>
    <col min="1" max="1" width="3.44140625" customWidth="1"/>
    <col min="6" max="6" width="18" customWidth="1"/>
    <col min="11" max="11" width="13.109375" customWidth="1"/>
  </cols>
  <sheetData>
    <row r="1" spans="1:11" ht="14.4" customHeight="1" x14ac:dyDescent="0.3">
      <c r="A1" s="30" t="s">
        <v>23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51.75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</row>
    <row r="4" spans="1:11" ht="14.4" customHeight="1" x14ac:dyDescent="0.3">
      <c r="B4" s="6" t="s">
        <v>0</v>
      </c>
      <c r="C4" s="58" t="s">
        <v>26</v>
      </c>
      <c r="D4" s="54"/>
      <c r="E4" s="54"/>
      <c r="F4" s="54"/>
    </row>
    <row r="5" spans="1:11" x14ac:dyDescent="0.3">
      <c r="B5" s="6"/>
      <c r="C5" s="15"/>
      <c r="D5" s="16"/>
      <c r="E5" s="16"/>
      <c r="F5" s="16"/>
    </row>
    <row r="6" spans="1:11" x14ac:dyDescent="0.3">
      <c r="B6" s="2" t="s">
        <v>1</v>
      </c>
      <c r="C6" t="s">
        <v>27</v>
      </c>
    </row>
    <row r="7" spans="1:11" x14ac:dyDescent="0.3">
      <c r="B7" s="2"/>
    </row>
    <row r="8" spans="1:11" x14ac:dyDescent="0.3">
      <c r="B8" s="2" t="s">
        <v>2</v>
      </c>
      <c r="D8" s="39" t="s">
        <v>34</v>
      </c>
      <c r="E8" s="39"/>
      <c r="F8" s="39"/>
    </row>
    <row r="11" spans="1:11" x14ac:dyDescent="0.3">
      <c r="A11" s="2"/>
      <c r="B11" s="74" t="s">
        <v>3</v>
      </c>
      <c r="C11" s="74"/>
      <c r="D11" s="75" t="s">
        <v>4</v>
      </c>
      <c r="E11" s="74" t="s">
        <v>5</v>
      </c>
      <c r="F11" s="74"/>
      <c r="G11" s="74" t="s">
        <v>6</v>
      </c>
      <c r="H11" s="74"/>
      <c r="I11" s="74"/>
      <c r="J11" s="74"/>
      <c r="K11" s="2"/>
    </row>
    <row r="12" spans="1:11" x14ac:dyDescent="0.3">
      <c r="B12" s="59">
        <v>45204</v>
      </c>
      <c r="C12" s="43"/>
      <c r="D12" s="60">
        <f>(276*0.4)/1.13</f>
        <v>97.699115044247804</v>
      </c>
      <c r="E12" s="43" t="s">
        <v>7</v>
      </c>
      <c r="F12" s="43"/>
      <c r="G12" s="43" t="s">
        <v>11</v>
      </c>
      <c r="H12" s="43"/>
      <c r="I12" s="43"/>
      <c r="J12" s="43"/>
    </row>
    <row r="13" spans="1:11" x14ac:dyDescent="0.3">
      <c r="B13" s="59">
        <v>45239</v>
      </c>
      <c r="C13" s="43"/>
      <c r="D13" s="60">
        <f>(276*0.4)/1.13</f>
        <v>97.699115044247804</v>
      </c>
      <c r="E13" s="43" t="s">
        <v>7</v>
      </c>
      <c r="F13" s="43"/>
      <c r="G13" s="43" t="s">
        <v>28</v>
      </c>
      <c r="H13" s="43"/>
      <c r="I13" s="43"/>
      <c r="J13" s="43"/>
    </row>
    <row r="14" spans="1:11" x14ac:dyDescent="0.3">
      <c r="B14" s="59">
        <v>45244</v>
      </c>
      <c r="C14" s="43"/>
      <c r="D14" s="60">
        <f>(205*0.4)/1.13</f>
        <v>72.56637168141593</v>
      </c>
      <c r="E14" s="43" t="s">
        <v>7</v>
      </c>
      <c r="F14" s="43"/>
      <c r="G14" s="43" t="s">
        <v>11</v>
      </c>
      <c r="H14" s="43"/>
      <c r="I14" s="43"/>
      <c r="J14" s="43"/>
    </row>
    <row r="15" spans="1:11" x14ac:dyDescent="0.3">
      <c r="B15" s="59">
        <v>45244</v>
      </c>
      <c r="C15" s="43"/>
      <c r="D15" s="60">
        <v>244.4</v>
      </c>
      <c r="E15" s="43" t="s">
        <v>8</v>
      </c>
      <c r="F15" s="43"/>
      <c r="G15" s="43" t="s">
        <v>11</v>
      </c>
      <c r="H15" s="43"/>
      <c r="I15" s="43"/>
      <c r="J15" s="43"/>
    </row>
    <row r="16" spans="1:11" x14ac:dyDescent="0.3">
      <c r="B16" s="59">
        <v>45244</v>
      </c>
      <c r="C16" s="43"/>
      <c r="D16" s="60">
        <v>19.91</v>
      </c>
      <c r="E16" s="43" t="s">
        <v>10</v>
      </c>
      <c r="F16" s="43"/>
      <c r="G16" s="43" t="s">
        <v>11</v>
      </c>
      <c r="H16" s="43"/>
      <c r="I16" s="43"/>
      <c r="J16" s="43"/>
    </row>
    <row r="17" spans="2:10" x14ac:dyDescent="0.3">
      <c r="B17" s="59">
        <v>45245</v>
      </c>
      <c r="C17" s="43"/>
      <c r="D17" s="60">
        <f>8.85+11.06</f>
        <v>19.91</v>
      </c>
      <c r="E17" s="43" t="s">
        <v>10</v>
      </c>
      <c r="F17" s="43"/>
      <c r="G17" s="43" t="s">
        <v>11</v>
      </c>
      <c r="H17" s="43"/>
      <c r="I17" s="43"/>
      <c r="J17" s="43"/>
    </row>
    <row r="18" spans="2:10" x14ac:dyDescent="0.3">
      <c r="B18" s="59">
        <v>45245</v>
      </c>
      <c r="C18" s="43"/>
      <c r="D18" s="60">
        <f>(11*0.4)/1.13</f>
        <v>3.893805309734514</v>
      </c>
      <c r="E18" s="43" t="s">
        <v>7</v>
      </c>
      <c r="F18" s="43"/>
      <c r="G18" s="43" t="s">
        <v>11</v>
      </c>
      <c r="H18" s="43"/>
      <c r="I18" s="43"/>
      <c r="J18" s="43"/>
    </row>
    <row r="19" spans="2:10" x14ac:dyDescent="0.3">
      <c r="B19" s="59">
        <v>45245</v>
      </c>
      <c r="C19" s="43"/>
      <c r="D19" s="60">
        <f>(223*0.4)/1.13</f>
        <v>78.938053097345147</v>
      </c>
      <c r="E19" s="43" t="s">
        <v>7</v>
      </c>
      <c r="F19" s="43"/>
      <c r="G19" s="43" t="s">
        <v>11</v>
      </c>
      <c r="H19" s="43"/>
      <c r="I19" s="43"/>
      <c r="J19" s="43"/>
    </row>
    <row r="20" spans="2:10" x14ac:dyDescent="0.3">
      <c r="B20" s="76" t="s">
        <v>33</v>
      </c>
      <c r="C20" s="76"/>
      <c r="D20" s="77">
        <f>SUM(D12:D19)</f>
        <v>635.01646017699113</v>
      </c>
      <c r="E20" s="41"/>
      <c r="F20" s="41"/>
      <c r="G20" s="41"/>
      <c r="H20" s="41"/>
      <c r="I20" s="41"/>
      <c r="J20" s="41"/>
    </row>
    <row r="21" spans="2:10" x14ac:dyDescent="0.3">
      <c r="B21" s="56"/>
      <c r="C21" s="56"/>
      <c r="D21" s="8"/>
      <c r="E21" s="56"/>
      <c r="F21" s="56"/>
      <c r="G21" s="57"/>
      <c r="H21" s="57"/>
      <c r="I21" s="57"/>
      <c r="J21" s="57"/>
    </row>
    <row r="22" spans="2:10" x14ac:dyDescent="0.3">
      <c r="B22" s="56"/>
      <c r="C22" s="56"/>
      <c r="D22" s="8"/>
      <c r="E22" s="57"/>
      <c r="F22" s="57"/>
      <c r="G22" s="57"/>
      <c r="H22" s="57"/>
      <c r="I22" s="57"/>
      <c r="J22" s="57"/>
    </row>
    <row r="23" spans="2:10" x14ac:dyDescent="0.3">
      <c r="B23" s="56"/>
      <c r="C23" s="56"/>
      <c r="D23" s="8"/>
      <c r="E23" s="57"/>
      <c r="F23" s="57"/>
      <c r="G23" s="57"/>
      <c r="H23" s="57"/>
      <c r="I23" s="57"/>
      <c r="J23" s="57"/>
    </row>
    <row r="24" spans="2:10" x14ac:dyDescent="0.3">
      <c r="B24" s="56"/>
      <c r="C24" s="56"/>
      <c r="D24" s="8"/>
      <c r="E24" s="57"/>
      <c r="F24" s="57"/>
      <c r="G24" s="57"/>
      <c r="H24" s="57"/>
      <c r="I24" s="57"/>
      <c r="J24" s="57"/>
    </row>
  </sheetData>
  <mergeCells count="45">
    <mergeCell ref="C4:F4"/>
    <mergeCell ref="D8:F8"/>
    <mergeCell ref="B11:C11"/>
    <mergeCell ref="E11:F11"/>
    <mergeCell ref="G11:J11"/>
    <mergeCell ref="A1:J2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4:C24"/>
    <mergeCell ref="E24:F24"/>
    <mergeCell ref="G24:J24"/>
    <mergeCell ref="B22:C22"/>
    <mergeCell ref="E22:F22"/>
    <mergeCell ref="G22:J22"/>
    <mergeCell ref="B23:C23"/>
    <mergeCell ref="E23:F23"/>
    <mergeCell ref="G23:J2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SE 2 Executive Expense Claims Report.xlsx]dropdown lists'!#REF!</xm:f>
          </x14:formula1>
          <xm:sqref>G21:J24</xm:sqref>
        </x14:dataValidation>
        <x14:dataValidation type="list" allowBlank="1" showInputMessage="1" showErrorMessage="1">
          <x14:formula1>
            <xm:f>'[BPSAA Q4 SE 2 Executive Expense Claims Report.xlsx]dropdown lists'!#REF!</xm:f>
          </x14:formula1>
          <xm:sqref>E21:F24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L Tweedy.xlsx]dropdown lists'!#REF!</xm:f>
          </x14:formula1>
          <xm:sqref>E12:F19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Expenses/Q3/[BPSAA Q3 2023-24 Executive Expense Claims Report - L Tweedy.xlsx]dropdown lists'!#REF!</xm:f>
          </x14:formula1>
          <xm:sqref>G12:J19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AB898-5905-4CD4-8B25-3F457CD67554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4852B9E-A7BE-44D1-8563-627B38BEA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B2C364-024B-412A-8280-4066C924E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C. Martineau</vt:lpstr>
      <vt:lpstr>L. Burden</vt:lpstr>
      <vt:lpstr>K.Dschankilic</vt:lpstr>
      <vt:lpstr>B. Bell</vt:lpstr>
      <vt:lpstr>M. Krakower</vt:lpstr>
      <vt:lpstr>L. Tweedy</vt:lpstr>
      <vt:lpstr>'L. Burden'!Print_Area</vt:lpstr>
    </vt:vector>
  </TitlesOfParts>
  <Company>Health Shared Services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Dashnay, Sheryl</dc:creator>
  <cp:lastModifiedBy>Gordon, Linda</cp:lastModifiedBy>
  <cp:lastPrinted>2023-01-30T18:34:41Z</cp:lastPrinted>
  <dcterms:created xsi:type="dcterms:W3CDTF">2023-01-30T17:17:08Z</dcterms:created>
  <dcterms:modified xsi:type="dcterms:W3CDTF">2024-02-23T20:21:44Z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0x010100DAC9B390D7754E44A04F9760B80466A7</vt:lpwstr>
  </property>
</Properties>
</file>