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portal.lhins.on.ca/ch/administrative/administration/Operational Information/Ministry Reports/2022-23/"/>
    </mc:Choice>
  </mc:AlternateContent>
  <bookViews>
    <workbookView xWindow="0" yWindow="0" windowWidth="28800" windowHeight="11700" tabRatio="715"/>
  </bookViews>
  <sheets>
    <sheet name="Bell, Barbara" sheetId="37" r:id="rId1"/>
    <sheet name="Del Vecchio, Robert" sheetId="39" r:id="rId2"/>
    <sheet name="Dschankilic, Karin" sheetId="28" r:id="rId3"/>
    <sheet name="Le, Tini (Le, Baotram)" sheetId="38" r:id="rId4"/>
  </sheets>
  <externalReferences>
    <externalReference r:id="rId5"/>
  </externalReferences>
  <definedNames>
    <definedName name="_xlnm._FilterDatabase" localSheetId="3" hidden="1">'Le, Tini (Le, Baotram)'!$A$11:$Q$12</definedName>
    <definedName name="Description" localSheetId="0">#REF!</definedName>
    <definedName name="Description" localSheetId="2">#REF!</definedName>
    <definedName name="Description" localSheetId="3">#REF!</definedName>
    <definedName name="Description">#REF!</definedName>
    <definedName name="expense">'[1]LHINS COA - Do Not Adjust'!$B$2:$B$32</definedName>
    <definedName name="List" localSheetId="0">#REF!</definedName>
    <definedName name="List" localSheetId="2">#REF!</definedName>
    <definedName name="List" localSheetId="3">#REF!</definedName>
    <definedName name="List">#REF!</definedName>
    <definedName name="_xlnm.Print_Area" localSheetId="0">'Bell, Barbara'!$A$4:$Q$11</definedName>
    <definedName name="_xlnm.Print_Area" localSheetId="2">'Dschankilic, Karin'!$A$4:$Q$12</definedName>
    <definedName name="_xlnm.Print_Area" localSheetId="3">'Le, Tini (Le, Baotram)'!$A$4:$Q$12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B12" i="39" l="1"/>
  <c r="F24" i="38" l="1"/>
  <c r="F20" i="38"/>
  <c r="F14" i="28" l="1"/>
  <c r="E13" i="28"/>
  <c r="N13" i="28"/>
  <c r="Q13" i="28" s="1"/>
  <c r="E14" i="28"/>
  <c r="N14" i="28"/>
  <c r="Q14" i="28" s="1"/>
  <c r="E12" i="28"/>
  <c r="E14" i="37"/>
  <c r="N14" i="37"/>
  <c r="Q14" i="37" s="1"/>
  <c r="B13" i="37"/>
  <c r="B14" i="37" s="1"/>
  <c r="A12" i="37"/>
  <c r="A13" i="37" s="1"/>
  <c r="A14" i="37" s="1"/>
  <c r="E13" i="37"/>
  <c r="N13" i="37"/>
  <c r="Q13" i="37" s="1"/>
  <c r="E12" i="37"/>
  <c r="E13" i="38" l="1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12" i="38"/>
  <c r="N22" i="38"/>
  <c r="Q22" i="38" s="1"/>
  <c r="N23" i="38"/>
  <c r="Q23" i="38" s="1"/>
  <c r="N24" i="38"/>
  <c r="Q24" i="38" s="1"/>
  <c r="N25" i="38"/>
  <c r="Q25" i="38" s="1"/>
  <c r="N26" i="38"/>
  <c r="Q26" i="38" s="1"/>
  <c r="N21" i="38"/>
  <c r="Q21" i="38" s="1"/>
  <c r="N20" i="38"/>
  <c r="Q20" i="38" s="1"/>
  <c r="N19" i="38"/>
  <c r="Q19" i="38" s="1"/>
  <c r="N18" i="38"/>
  <c r="Q18" i="38" s="1"/>
  <c r="N17" i="38"/>
  <c r="Q17" i="38" s="1"/>
  <c r="N16" i="38"/>
  <c r="Q16" i="38" s="1"/>
  <c r="N15" i="38"/>
  <c r="Q15" i="38" s="1"/>
  <c r="N14" i="38"/>
  <c r="Q14" i="38" s="1"/>
  <c r="N13" i="38"/>
  <c r="Q13" i="38" s="1"/>
  <c r="B5" i="39" l="1"/>
  <c r="N12" i="38" l="1"/>
  <c r="Q12" i="38" s="1"/>
  <c r="N12" i="28"/>
  <c r="Q12" i="28" s="1"/>
  <c r="N12" i="39"/>
  <c r="Q12" i="39" s="1"/>
  <c r="B6" i="39" l="1"/>
  <c r="B6" i="38" l="1"/>
  <c r="B5" i="38"/>
  <c r="A3" i="38"/>
  <c r="B5" i="28"/>
  <c r="B6" i="28"/>
  <c r="A3" i="28"/>
  <c r="B12" i="28" l="1"/>
  <c r="B13" i="28" s="1"/>
  <c r="B14" i="28" s="1"/>
  <c r="A12" i="28"/>
  <c r="A13" i="28" s="1"/>
  <c r="A14" i="28" s="1"/>
  <c r="B12" i="38"/>
  <c r="B13" i="38" s="1"/>
  <c r="B14" i="38" s="1"/>
  <c r="B15" i="38" s="1"/>
  <c r="B16" i="38" s="1"/>
  <c r="B17" i="38" s="1"/>
  <c r="B18" i="38" s="1"/>
  <c r="B19" i="38" s="1"/>
  <c r="B20" i="38" s="1"/>
  <c r="B21" i="38" s="1"/>
  <c r="B22" i="38" s="1"/>
  <c r="B23" i="38" s="1"/>
  <c r="B24" i="38" s="1"/>
  <c r="B25" i="38" s="1"/>
  <c r="B26" i="38" s="1"/>
  <c r="A12" i="38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N12" i="37" l="1"/>
  <c r="Q12" i="37" s="1"/>
</calcChain>
</file>

<file path=xl/sharedStrings.xml><?xml version="1.0" encoding="utf-8"?>
<sst xmlns="http://schemas.openxmlformats.org/spreadsheetml/2006/main" count="316" uniqueCount="54">
  <si>
    <t>Name:</t>
  </si>
  <si>
    <t>Title:</t>
  </si>
  <si>
    <t>Fiscal Year:</t>
  </si>
  <si>
    <t>Quarter: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</si>
  <si>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</si>
  <si>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</si>
  <si>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</si>
  <si>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</si>
  <si>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</si>
  <si>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</si>
  <si>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</si>
  <si>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</si>
  <si>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</si>
  <si>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</si>
  <si>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</si>
  <si>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</si>
  <si>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</si>
  <si>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</si>
  <si>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</si>
  <si>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</si>
  <si>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</si>
  <si>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</si>
  <si>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</si>
  <si>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</si>
  <si>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</si>
  <si>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</si>
  <si>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</si>
  <si>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</si>
  <si>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</si>
  <si>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</si>
  <si>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</si>
  <si>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</si>
  <si>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</si>
  <si>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</si>
  <si>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</si>
  <si>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</si>
  <si>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Karin Dschankilic</t>
  </si>
  <si>
    <t>Barbara Bell</t>
  </si>
  <si>
    <t>Tini Le</t>
  </si>
  <si>
    <t>VP, Home &amp; Community Care</t>
  </si>
  <si>
    <t>NIL</t>
  </si>
  <si>
    <t>HCCSS Central Expense Report</t>
  </si>
  <si>
    <t>Robert Del Vecchio</t>
  </si>
  <si>
    <t>2022-23</t>
  </si>
  <si>
    <t>250 Dundas St. West, Toronto, ON</t>
  </si>
  <si>
    <t>920 Champlain Crt, Whitby, ON</t>
  </si>
  <si>
    <t>400 University Ave, Toronto,ON</t>
  </si>
  <si>
    <t>199 County Crt, Brampton, ON</t>
  </si>
  <si>
    <t>45 Sheppard Ave. East, Suite 600 North York, ON</t>
  </si>
  <si>
    <t>400 William Graham Dr, Aurora ON</t>
  </si>
  <si>
    <t>Chief Qlty Sfty &amp; Risk Officer</t>
  </si>
  <si>
    <t>Chief Corp Svs &amp; CFO</t>
  </si>
  <si>
    <t xml:space="preserve">VP, Finance </t>
  </si>
  <si>
    <t>Vaughan St-Dundas/University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</si>
</sst>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8"/>
      <color indexed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 pivotButton="1"/>
  </cellStyleXfs>
  <cellXfs count="19">
    <xf numFmtId="0" fontId="0" fillId="0" borderId="0" xfId="0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1" fillId="0" borderId="0" xfId="0" applyFont="1" applyAlignment="1">
      <alignment horizontal="left"/>
    </xf>
    <xf numFmtId="0" fontId="15" fillId="0" borderId="0" xfId="0" applyFont="1"/>
    <xf numFmtId="0" fontId="15" fillId="0" borderId="0" xfId="1" applyFont="1"/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5" fillId="0" borderId="0" xfId="0" applyFont="1" applyAlignment="1">
      <alignment horizontal="left"/>
    </xf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15" fontId="10" fillId="0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</cellXfs>
  <cellStyles count="43">
    <cellStyle name="Currency 2" xfId="3"/>
    <cellStyle name="Currency 3" xfId="16"/>
    <cellStyle name="Normal" xfId="0" builtinId="0"/>
    <cellStyle name="Normal 2" xfId="1"/>
    <cellStyle name="Normal 3" xfId="2"/>
    <cellStyle name="Normal 3 2" xfId="4"/>
    <cellStyle name="Normal 4" xfId="5"/>
    <cellStyle name="Normal 4 2" xfId="6"/>
    <cellStyle name="Normal 4 2 2" xfId="11"/>
    <cellStyle name="Normal 4 2 2 2" xfId="23"/>
    <cellStyle name="Normal 4 2 2 3" xfId="38"/>
    <cellStyle name="Normal 4 2 3" xfId="18"/>
    <cellStyle name="Normal 4 2 4" xfId="28"/>
    <cellStyle name="Normal 4 2 5" xfId="33"/>
    <cellStyle name="Normal 4 3" xfId="7"/>
    <cellStyle name="Normal 4 3 2" xfId="12"/>
    <cellStyle name="Normal 4 3 2 2" xfId="24"/>
    <cellStyle name="Normal 4 3 2 3" xfId="39"/>
    <cellStyle name="Normal 4 3 3" xfId="19"/>
    <cellStyle name="Normal 4 3 4" xfId="29"/>
    <cellStyle name="Normal 4 3 5" xfId="34"/>
    <cellStyle name="Normal 4 4" xfId="8"/>
    <cellStyle name="Normal 4 4 2" xfId="13"/>
    <cellStyle name="Normal 4 4 2 2" xfId="25"/>
    <cellStyle name="Normal 4 4 2 3" xfId="40"/>
    <cellStyle name="Normal 4 4 3" xfId="20"/>
    <cellStyle name="Normal 4 4 4" xfId="30"/>
    <cellStyle name="Normal 4 4 5" xfId="35"/>
    <cellStyle name="Normal 4 5" xfId="10"/>
    <cellStyle name="Normal 4 5 2" xfId="22"/>
    <cellStyle name="Normal 4 5 3" xfId="37"/>
    <cellStyle name="Normal 4 6" xfId="17"/>
    <cellStyle name="Normal 4 7" xfId="27"/>
    <cellStyle name="Normal 4 8" xfId="32"/>
    <cellStyle name="Normal 5" xfId="9"/>
    <cellStyle name="Normal 5 2" xfId="15"/>
    <cellStyle name="Normal 5 2 2" xfId="26"/>
    <cellStyle name="Normal 5 2 3" xfId="41"/>
    <cellStyle name="Normal 5 3" xfId="21"/>
    <cellStyle name="Normal 5 4" xfId="31"/>
    <cellStyle name="Normal 5 5" xfId="36"/>
    <cellStyle name="Normal 6" xfId="14"/>
    <cellStyle name="Normal 7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rcottes\AppData\Local\Microsoft\Windows\Temporary%20Internet%20Files\Content.Outlook\AD71HPST\2012.13\K%20Baker%20-%20Expense%20Form%20-%20April%20201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osting Sheet"/>
      <sheetName val="New Exp Form"/>
      <sheetName val="LHINS COA - Do Not Adjust"/>
      <sheetName val="LHIN Co. Codes - Do Not Adj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Board Members Development</v>
          </cell>
        </row>
        <row r="3">
          <cell r="B3" t="str">
            <v>Board Members’ Per Diems</v>
          </cell>
        </row>
        <row r="4">
          <cell r="B4" t="str">
            <v>Courier and Freight</v>
          </cell>
        </row>
        <row r="5">
          <cell r="B5" t="str">
            <v>Mail</v>
          </cell>
        </row>
        <row r="6">
          <cell r="B6" t="str">
            <v xml:space="preserve">Meeting Expenses </v>
          </cell>
        </row>
        <row r="7">
          <cell r="B7" t="str">
            <v>Office Supplies</v>
          </cell>
        </row>
        <row r="8">
          <cell r="B8" t="str">
            <v>Printing Charges</v>
          </cell>
        </row>
        <row r="9">
          <cell r="B9" t="str">
            <v>Staff Development</v>
          </cell>
        </row>
        <row r="10">
          <cell r="B10" t="str">
            <v>Subscriptions &amp; Memberships - Board</v>
          </cell>
        </row>
        <row r="11">
          <cell r="B11" t="str">
            <v>Subscriptions &amp; Memberships - Staff</v>
          </cell>
        </row>
        <row r="12">
          <cell r="B12" t="str">
            <v>Supplies - Books and Publications</v>
          </cell>
        </row>
        <row r="13">
          <cell r="B13" t="str">
            <v>Travel - Board Members</v>
          </cell>
        </row>
        <row r="14">
          <cell r="B14" t="str">
            <v>Travel - Board Members - Accommodations</v>
          </cell>
        </row>
        <row r="15">
          <cell r="B15" t="str">
            <v>Travel - Board Members - Airplane</v>
          </cell>
        </row>
        <row r="16">
          <cell r="B16" t="str">
            <v>Travel - Board Members - Automobile (own)</v>
          </cell>
        </row>
        <row r="17">
          <cell r="B17" t="str">
            <v>Travel - Board Members - Meals</v>
          </cell>
        </row>
        <row r="18">
          <cell r="B18" t="str">
            <v>Travel - Board Members - Train</v>
          </cell>
        </row>
        <row r="19">
          <cell r="B19" t="str">
            <v>Travel - Board Members - Vehicle rental</v>
          </cell>
        </row>
        <row r="20">
          <cell r="B20" t="str">
            <v>Travel - Non Personnel</v>
          </cell>
        </row>
        <row r="21">
          <cell r="B21" t="str">
            <v>Travel - Non Personnel - Meals</v>
          </cell>
        </row>
        <row r="22">
          <cell r="B22" t="str">
            <v>Travel - Staff - Accommodations</v>
          </cell>
        </row>
        <row r="23">
          <cell r="B23" t="str">
            <v>Travel - Staff - Airplane</v>
          </cell>
        </row>
        <row r="24">
          <cell r="B24" t="str">
            <v>Travel - Staff - Automobile (own)</v>
          </cell>
        </row>
        <row r="25">
          <cell r="B25" t="str">
            <v>Travel - Staff - Meals</v>
          </cell>
        </row>
        <row r="26">
          <cell r="B26" t="str">
            <v>Travel - Staff - Train</v>
          </cell>
        </row>
        <row r="27">
          <cell r="B27" t="str">
            <v>Travel - Staff - Vehicle rental</v>
          </cell>
        </row>
        <row r="28">
          <cell r="B28" t="str">
            <v>Travel -Staff</v>
          </cell>
        </row>
        <row r="29">
          <cell r="B29" t="str">
            <v>Voice &amp; Data Services</v>
          </cell>
        </row>
        <row r="30">
          <cell r="B30" t="str">
            <v>Voice &amp; Data Services - Cellular Phone Usage</v>
          </cell>
        </row>
        <row r="31">
          <cell r="B31" t="str">
            <v>Voice &amp; Data Services - Data Links</v>
          </cell>
        </row>
        <row r="32">
          <cell r="B32" t="str">
            <v>Voice &amp; Data Services - Landline Phone Usage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ing.com/local?lid=YN1226x17677174890397719597&amp;id=YN1226x17677174890397719597&amp;q=The+Meadows+of+Aurora&amp;name=The+Meadows+of+Aurora&amp;cp=44.01816940307617%7e-79.42582702636719&amp;ppois=44.01816940307617_-79.42582702636719_The+Meadows+of+Auro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4"/>
  <sheetViews>
    <sheetView tabSelected="1" zoomScaleNormal="100" workbookViewId="0">
      <selection activeCell="A17" sqref="A17"/>
    </sheetView>
  </sheetViews>
  <sheetFormatPr defaultColWidth="9.140625" defaultRowHeight="12.75" x14ac:dyDescent="0.2"/>
  <cols>
    <col min="1" max="1" width="15.28515625" style="1" customWidth="1"/>
    <col min="2" max="2" width="20.7109375" style="1" bestFit="1" customWidth="1"/>
    <col min="3" max="3" width="8.42578125" style="1" bestFit="1" customWidth="1"/>
    <col min="4" max="4" width="11.85546875" style="1" customWidth="1"/>
    <col min="5" max="5" width="13.5703125" style="1" customWidth="1"/>
    <col min="6" max="6" width="18.28515625" style="1" customWidth="1"/>
    <col min="7" max="7" width="11.5703125" style="1" customWidth="1"/>
    <col min="8" max="8" width="11.7109375" style="1" customWidth="1"/>
    <col min="9" max="9" width="9.140625" style="1"/>
    <col min="10" max="10" width="14.7109375" style="8" customWidth="1"/>
    <col min="11" max="11" width="16.85546875" style="1" customWidth="1"/>
    <col min="12" max="12" width="9.140625" style="1"/>
    <col min="13" max="13" width="13.7109375" style="1" customWidth="1"/>
    <col min="14" max="14" width="12.5703125" style="1" customWidth="1"/>
    <col min="15" max="15" width="12" style="1" customWidth="1"/>
    <col min="16" max="17" width="11.28515625" style="1" customWidth="1"/>
    <col min="18" max="16384" width="9.140625" style="1"/>
  </cols>
  <sheetData>
    <row r="3" spans="1:17" x14ac:dyDescent="0.2">
      <c r="A3" s="6" t="s">
        <v>41</v>
      </c>
    </row>
    <row r="5" spans="1:17" x14ac:dyDescent="0.2">
      <c r="A5" s="4" t="s">
        <v>2</v>
      </c>
      <c r="B5" s="5" t="s">
        <v>43</v>
      </c>
      <c r="C5" s="3"/>
      <c r="D5" s="3"/>
    </row>
    <row r="6" spans="1:17" x14ac:dyDescent="0.2">
      <c r="A6" s="4" t="s">
        <v>3</v>
      </c>
      <c r="B6" s="5">
        <v>3</v>
      </c>
      <c r="C6" s="7"/>
      <c r="D6" s="3"/>
    </row>
    <row r="7" spans="1:17" x14ac:dyDescent="0.2">
      <c r="A7" s="4" t="s">
        <v>0</v>
      </c>
      <c r="B7" s="4" t="s">
        <v>37</v>
      </c>
      <c r="C7" s="3"/>
      <c r="D7" s="3"/>
    </row>
    <row r="8" spans="1:17" x14ac:dyDescent="0.2">
      <c r="A8" s="4" t="s">
        <v>1</v>
      </c>
      <c r="B8" s="4" t="s">
        <v>50</v>
      </c>
      <c r="C8" s="3"/>
      <c r="D8" s="3"/>
    </row>
    <row r="10" spans="1:17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17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17" s="11" customFormat="1" ht="30" customHeight="1" x14ac:dyDescent="0.2">
      <c r="A12" s="10" t="str">
        <f>B7</f>
        <v>Barbara Bell</v>
      </c>
      <c r="B12" s="13" t="s">
        <v>50</v>
      </c>
      <c r="C12" s="15"/>
      <c r="D12" s="16">
        <v>44728</v>
      </c>
      <c r="E12" s="16">
        <f>D12</f>
        <v>44728</v>
      </c>
      <c r="F12" s="9" t="s">
        <v>44</v>
      </c>
      <c r="G12" s="14"/>
      <c r="H12" s="14"/>
      <c r="I12" s="10" t="s">
        <v>40</v>
      </c>
      <c r="J12" s="17">
        <v>20</v>
      </c>
      <c r="K12" s="10" t="s">
        <v>40</v>
      </c>
      <c r="L12" s="10" t="s">
        <v>40</v>
      </c>
      <c r="M12" s="10" t="s">
        <v>40</v>
      </c>
      <c r="N12" s="18">
        <f t="shared" ref="N12" si="0">SUM(I12:M12)</f>
        <v>20</v>
      </c>
      <c r="O12" s="10" t="s">
        <v>40</v>
      </c>
      <c r="P12" s="10" t="s">
        <v>40</v>
      </c>
      <c r="Q12" s="18">
        <f t="shared" ref="Q12" si="1">SUM(N12:P12)</f>
        <v>20</v>
      </c>
    </row>
    <row r="13" spans="1:17" ht="25.5" x14ac:dyDescent="0.2">
      <c r="A13" s="10" t="str">
        <f>A12</f>
        <v>Barbara Bell</v>
      </c>
      <c r="B13" s="13" t="str">
        <f>B12</f>
        <v>Chief Qlty Sfty &amp; Risk Officer</v>
      </c>
      <c r="C13" s="15"/>
      <c r="D13" s="16">
        <v>44881</v>
      </c>
      <c r="E13" s="16">
        <f>D13</f>
        <v>44881</v>
      </c>
      <c r="F13" s="9" t="s">
        <v>45</v>
      </c>
      <c r="G13" s="14"/>
      <c r="H13" s="14"/>
      <c r="I13" s="10" t="s">
        <v>40</v>
      </c>
      <c r="J13" s="17">
        <v>70.650000000000006</v>
      </c>
      <c r="K13" s="10" t="s">
        <v>40</v>
      </c>
      <c r="L13" s="10" t="s">
        <v>40</v>
      </c>
      <c r="M13" s="10" t="s">
        <v>40</v>
      </c>
      <c r="N13" s="18">
        <f t="shared" ref="N13" si="2">SUM(I13:M13)</f>
        <v>70.650000000000006</v>
      </c>
      <c r="O13" s="10" t="s">
        <v>40</v>
      </c>
      <c r="P13" s="10" t="s">
        <v>40</v>
      </c>
      <c r="Q13" s="18">
        <f t="shared" ref="Q13" si="3">SUM(N13:P13)</f>
        <v>70.650000000000006</v>
      </c>
    </row>
    <row r="14" spans="1:17" s="11" customFormat="1" ht="24" customHeight="1" x14ac:dyDescent="0.2">
      <c r="A14" s="10" t="str">
        <f>A13</f>
        <v>Barbara Bell</v>
      </c>
      <c r="B14" s="13" t="str">
        <f>B13</f>
        <v>Chief Qlty Sfty &amp; Risk Officer</v>
      </c>
      <c r="C14" s="15"/>
      <c r="D14" s="16">
        <v>44894</v>
      </c>
      <c r="E14" s="16">
        <f>D14</f>
        <v>44894</v>
      </c>
      <c r="F14" s="9" t="s">
        <v>53</v>
      </c>
      <c r="G14" s="14"/>
      <c r="H14" s="14"/>
      <c r="I14" s="10" t="s">
        <v>40</v>
      </c>
      <c r="J14" s="17">
        <v>6.5</v>
      </c>
      <c r="K14" s="10" t="s">
        <v>40</v>
      </c>
      <c r="L14" s="10" t="s">
        <v>40</v>
      </c>
      <c r="M14" s="10" t="s">
        <v>40</v>
      </c>
      <c r="N14" s="18">
        <f t="shared" ref="N14" si="4">SUM(I14:M14)</f>
        <v>6.5</v>
      </c>
      <c r="O14" s="10" t="s">
        <v>40</v>
      </c>
      <c r="P14" s="10" t="s">
        <v>40</v>
      </c>
      <c r="Q14" s="18">
        <f t="shared" ref="Q14" si="5">SUM(N14:P14)</f>
        <v>6.5</v>
      </c>
    </row>
  </sheetData>
  <pageMargins left="0.7" right="0.7" top="0.75" bottom="0.75" header="0.3" footer="0.3"/>
  <pageSetup scale="61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"/>
  <sheetViews>
    <sheetView workbookViewId="0">
      <selection activeCell="D16" sqref="D16"/>
    </sheetView>
  </sheetViews>
  <sheetFormatPr defaultColWidth="9.140625" defaultRowHeight="12.75" x14ac:dyDescent="0.2"/>
  <cols>
    <col min="1" max="1" width="15.28515625" style="11" customWidth="1"/>
    <col min="2" max="2" width="20.7109375" style="11" bestFit="1" customWidth="1"/>
    <col min="3" max="3" width="8.42578125" style="11" bestFit="1" customWidth="1"/>
    <col min="4" max="4" width="11.85546875" style="11" customWidth="1"/>
    <col min="5" max="5" width="13.5703125" style="11" customWidth="1"/>
    <col min="6" max="6" width="11.140625" style="11" bestFit="1" customWidth="1"/>
    <col min="7" max="7" width="11.5703125" style="11" customWidth="1"/>
    <col min="8" max="8" width="11.7109375" style="11" customWidth="1"/>
    <col min="9" max="9" width="9.140625" style="11"/>
    <col min="10" max="10" width="14.7109375" style="8" customWidth="1"/>
    <col min="11" max="11" width="16.85546875" style="11" customWidth="1"/>
    <col min="12" max="12" width="9.140625" style="11"/>
    <col min="13" max="13" width="13.7109375" style="11" customWidth="1"/>
    <col min="14" max="14" width="12.5703125" style="11" customWidth="1"/>
    <col min="15" max="15" width="12" style="11" customWidth="1"/>
    <col min="16" max="17" width="11.28515625" style="11" customWidth="1"/>
    <col min="18" max="16384" width="9.140625" style="11"/>
  </cols>
  <sheetData>
    <row r="3" spans="1:17" x14ac:dyDescent="0.2">
      <c r="A3" s="6" t="s">
        <v>41</v>
      </c>
    </row>
    <row r="5" spans="1:17" x14ac:dyDescent="0.2">
      <c r="A5" s="4" t="s">
        <v>2</v>
      </c>
      <c r="B5" s="5" t="str">
        <f>+'Bell, Barbara'!B5</f>
        <v>2022-23</v>
      </c>
      <c r="C5" s="3"/>
      <c r="D5" s="3"/>
    </row>
    <row r="6" spans="1:17" x14ac:dyDescent="0.2">
      <c r="A6" s="4" t="s">
        <v>3</v>
      </c>
      <c r="B6" s="5">
        <f>+'Bell, Barbara'!B6</f>
        <v>3</v>
      </c>
      <c r="C6" s="7"/>
      <c r="D6" s="3"/>
    </row>
    <row r="7" spans="1:17" x14ac:dyDescent="0.2">
      <c r="A7" s="4" t="s">
        <v>0</v>
      </c>
      <c r="B7" s="4" t="s">
        <v>42</v>
      </c>
      <c r="C7" s="3"/>
      <c r="D7" s="3"/>
    </row>
    <row r="8" spans="1:17" x14ac:dyDescent="0.2">
      <c r="A8" s="4" t="s">
        <v>1</v>
      </c>
      <c r="B8" s="4" t="s">
        <v>52</v>
      </c>
      <c r="C8" s="3"/>
      <c r="D8" s="3"/>
    </row>
    <row r="10" spans="1:17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17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17" ht="24.75" customHeight="1" x14ac:dyDescent="0.2">
      <c r="A12" s="10" t="s">
        <v>42</v>
      </c>
      <c r="B12" s="13" t="str">
        <f>B8</f>
        <v xml:space="preserve">VP, Finance </v>
      </c>
      <c r="C12" s="15"/>
      <c r="D12" s="16"/>
      <c r="E12" s="16"/>
      <c r="F12" s="9"/>
      <c r="G12" s="14"/>
      <c r="H12" s="14"/>
      <c r="I12" s="10" t="s">
        <v>40</v>
      </c>
      <c r="J12" s="17" t="s">
        <v>40</v>
      </c>
      <c r="K12" s="10" t="s">
        <v>40</v>
      </c>
      <c r="L12" s="10" t="s">
        <v>40</v>
      </c>
      <c r="M12" s="10" t="s">
        <v>40</v>
      </c>
      <c r="N12" s="18">
        <f t="shared" ref="N12" si="0">SUM(I12:M12)</f>
        <v>0</v>
      </c>
      <c r="O12" s="10" t="s">
        <v>40</v>
      </c>
      <c r="P12" s="10" t="s">
        <v>40</v>
      </c>
      <c r="Q12" s="18">
        <f t="shared" ref="Q12" si="1">SUM(N12:P12)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0"/>
  <sheetViews>
    <sheetView zoomScale="90" zoomScaleNormal="90" workbookViewId="0">
      <selection activeCell="C6" sqref="C6"/>
    </sheetView>
  </sheetViews>
  <sheetFormatPr defaultColWidth="9.140625" defaultRowHeight="12.75" x14ac:dyDescent="0.2"/>
  <cols>
    <col min="1" max="1" width="15.28515625" style="1" customWidth="1"/>
    <col min="2" max="2" width="42.5703125" style="1" customWidth="1"/>
    <col min="3" max="3" width="8.7109375" style="1" bestFit="1" customWidth="1"/>
    <col min="4" max="4" width="11.85546875" style="1" customWidth="1"/>
    <col min="5" max="5" width="13.5703125" style="1" customWidth="1"/>
    <col min="6" max="6" width="18.28515625" style="1" customWidth="1"/>
    <col min="7" max="7" width="11.5703125" style="1" customWidth="1"/>
    <col min="8" max="8" width="11.7109375" style="1" customWidth="1"/>
    <col min="9" max="9" width="9.140625" style="1" customWidth="1"/>
    <col min="10" max="10" width="14.7109375" style="1" customWidth="1"/>
    <col min="11" max="11" width="16.85546875" style="1" customWidth="1"/>
    <col min="12" max="12" width="9.140625" style="1"/>
    <col min="13" max="13" width="13.7109375" style="1" customWidth="1"/>
    <col min="14" max="14" width="12.5703125" style="1" customWidth="1"/>
    <col min="15" max="15" width="12" style="1" customWidth="1"/>
    <col min="16" max="17" width="11.28515625" style="1" customWidth="1"/>
    <col min="18" max="16384" width="9.140625" style="1"/>
  </cols>
  <sheetData>
    <row r="3" spans="1:17" x14ac:dyDescent="0.2">
      <c r="A3" s="6" t="str">
        <f>'Bell, Barbara'!A3</f>
        <v>HCCSS Central Expense Report</v>
      </c>
      <c r="B3" s="12"/>
    </row>
    <row r="4" spans="1:17" x14ac:dyDescent="0.2">
      <c r="B4" s="12"/>
    </row>
    <row r="5" spans="1:17" x14ac:dyDescent="0.2">
      <c r="A5" s="4" t="s">
        <v>2</v>
      </c>
      <c r="B5" s="12" t="str">
        <f>'Bell, Barbara'!B5</f>
        <v>2022-23</v>
      </c>
      <c r="C5" s="3"/>
      <c r="D5" s="3"/>
    </row>
    <row r="6" spans="1:17" x14ac:dyDescent="0.2">
      <c r="A6" s="4" t="s">
        <v>3</v>
      </c>
      <c r="B6" s="12">
        <f>'Bell, Barbara'!B6</f>
        <v>3</v>
      </c>
      <c r="C6" s="7"/>
      <c r="D6" s="3"/>
    </row>
    <row r="7" spans="1:17" x14ac:dyDescent="0.2">
      <c r="A7" s="4" t="s">
        <v>0</v>
      </c>
      <c r="B7" s="4" t="s">
        <v>36</v>
      </c>
      <c r="C7" s="3"/>
      <c r="D7" s="3"/>
    </row>
    <row r="8" spans="1:17" x14ac:dyDescent="0.2">
      <c r="A8" s="4" t="s">
        <v>1</v>
      </c>
      <c r="B8" s="4" t="s">
        <v>51</v>
      </c>
      <c r="C8" s="3"/>
      <c r="D8" s="3"/>
    </row>
    <row r="10" spans="1:17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17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17" s="11" customFormat="1" ht="29.45" customHeight="1" x14ac:dyDescent="0.2">
      <c r="A12" s="10" t="str">
        <f>B7</f>
        <v>Karin Dschankilic</v>
      </c>
      <c r="B12" s="13" t="str">
        <f>B8</f>
        <v>Chief Corp Svs &amp; CFO</v>
      </c>
      <c r="C12" s="15"/>
      <c r="D12" s="16">
        <v>44629</v>
      </c>
      <c r="E12" s="16">
        <f>D12</f>
        <v>44629</v>
      </c>
      <c r="F12" s="9" t="s">
        <v>46</v>
      </c>
      <c r="G12" s="14"/>
      <c r="H12" s="14"/>
      <c r="I12" s="10" t="s">
        <v>40</v>
      </c>
      <c r="J12" s="17">
        <v>50.64</v>
      </c>
      <c r="K12" s="10" t="s">
        <v>40</v>
      </c>
      <c r="L12" s="10" t="s">
        <v>40</v>
      </c>
      <c r="M12" s="10" t="s">
        <v>40</v>
      </c>
      <c r="N12" s="18">
        <f t="shared" ref="N12" si="0">SUM(I12:M12)</f>
        <v>50.64</v>
      </c>
      <c r="O12" s="10" t="s">
        <v>40</v>
      </c>
      <c r="P12" s="10" t="s">
        <v>40</v>
      </c>
      <c r="Q12" s="18">
        <f t="shared" ref="Q12" si="1">SUM(N12:P12)</f>
        <v>50.64</v>
      </c>
    </row>
    <row r="13" spans="1:17" ht="25.5" x14ac:dyDescent="0.2">
      <c r="A13" s="10" t="str">
        <f>A12</f>
        <v>Karin Dschankilic</v>
      </c>
      <c r="B13" s="13" t="str">
        <f>B12</f>
        <v>Chief Corp Svs &amp; CFO</v>
      </c>
      <c r="C13" s="15"/>
      <c r="D13" s="16">
        <v>44734</v>
      </c>
      <c r="E13" s="16">
        <f t="shared" ref="E13:E14" si="2">D13</f>
        <v>44734</v>
      </c>
      <c r="F13" s="9" t="s">
        <v>47</v>
      </c>
      <c r="G13" s="14"/>
      <c r="H13" s="14"/>
      <c r="I13" s="10" t="s">
        <v>40</v>
      </c>
      <c r="J13" s="17">
        <v>87.23</v>
      </c>
      <c r="K13" s="10" t="s">
        <v>40</v>
      </c>
      <c r="L13" s="10" t="s">
        <v>40</v>
      </c>
      <c r="M13" s="10" t="s">
        <v>40</v>
      </c>
      <c r="N13" s="18">
        <f t="shared" ref="N13:N14" si="3">SUM(I13:M13)</f>
        <v>87.23</v>
      </c>
      <c r="O13" s="10" t="s">
        <v>40</v>
      </c>
      <c r="P13" s="10" t="s">
        <v>40</v>
      </c>
      <c r="Q13" s="18">
        <f t="shared" ref="Q13:Q14" si="4">SUM(N13:P13)</f>
        <v>87.23</v>
      </c>
    </row>
    <row r="14" spans="1:17" ht="25.5" x14ac:dyDescent="0.2">
      <c r="A14" s="10" t="str">
        <f>A13</f>
        <v>Karin Dschankilic</v>
      </c>
      <c r="B14" s="13" t="str">
        <f>B13</f>
        <v>Chief Corp Svs &amp; CFO</v>
      </c>
      <c r="C14" s="15"/>
      <c r="D14" s="16">
        <v>44853</v>
      </c>
      <c r="E14" s="16">
        <f t="shared" si="2"/>
        <v>44853</v>
      </c>
      <c r="F14" s="9" t="str">
        <f>F13</f>
        <v>199 County Crt, Brampton, ON</v>
      </c>
      <c r="G14" s="14"/>
      <c r="H14" s="14"/>
      <c r="I14" s="10" t="s">
        <v>40</v>
      </c>
      <c r="J14" s="17">
        <v>90.68</v>
      </c>
      <c r="K14" s="10" t="s">
        <v>40</v>
      </c>
      <c r="L14" s="10" t="s">
        <v>40</v>
      </c>
      <c r="M14" s="10" t="s">
        <v>40</v>
      </c>
      <c r="N14" s="18">
        <f t="shared" si="3"/>
        <v>90.68</v>
      </c>
      <c r="O14" s="10" t="s">
        <v>40</v>
      </c>
      <c r="P14" s="10" t="s">
        <v>40</v>
      </c>
      <c r="Q14" s="18">
        <f t="shared" si="4"/>
        <v>90.68</v>
      </c>
    </row>
    <row r="19" spans="7:10" x14ac:dyDescent="0.2">
      <c r="G19" s="11"/>
      <c r="H19" s="11"/>
      <c r="J19" s="11"/>
    </row>
    <row r="20" spans="7:10" x14ac:dyDescent="0.2">
      <c r="G20" s="11"/>
    </row>
  </sheetData>
  <pageMargins left="0.7" right="0.7" top="0.75" bottom="0.75" header="0.3" footer="0.3"/>
  <pageSetup scale="41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6"/>
  <sheetViews>
    <sheetView zoomScaleNormal="100" workbookViewId="0">
      <selection activeCell="D8" sqref="D8"/>
    </sheetView>
  </sheetViews>
  <sheetFormatPr defaultColWidth="9.140625" defaultRowHeight="12.75" x14ac:dyDescent="0.2"/>
  <cols>
    <col min="1" max="1" width="14.42578125" style="1" customWidth="1"/>
    <col min="2" max="2" width="27" style="1" customWidth="1"/>
    <col min="3" max="3" width="8.85546875" style="1" bestFit="1" customWidth="1"/>
    <col min="4" max="4" width="11.85546875" style="1" customWidth="1"/>
    <col min="5" max="5" width="13.5703125" style="1" customWidth="1"/>
    <col min="6" max="6" width="30.5703125" style="1" customWidth="1"/>
    <col min="7" max="7" width="11.5703125" style="1" customWidth="1"/>
    <col min="8" max="8" width="11.7109375" style="1" customWidth="1"/>
    <col min="9" max="9" width="11.7109375" style="1" bestFit="1" customWidth="1"/>
    <col min="10" max="10" width="14.7109375" style="1" customWidth="1"/>
    <col min="11" max="11" width="16.85546875" style="1" customWidth="1"/>
    <col min="12" max="12" width="9.140625" style="1"/>
    <col min="13" max="13" width="13.7109375" style="1" customWidth="1"/>
    <col min="14" max="14" width="12.5703125" style="1" customWidth="1"/>
    <col min="15" max="15" width="12" style="1" customWidth="1"/>
    <col min="16" max="17" width="11.28515625" style="1" customWidth="1"/>
    <col min="18" max="16384" width="9.140625" style="1"/>
  </cols>
  <sheetData>
    <row r="3" spans="1:17" x14ac:dyDescent="0.2">
      <c r="A3" s="6" t="str">
        <f>'Bell, Barbara'!A3</f>
        <v>HCCSS Central Expense Report</v>
      </c>
      <c r="B3" s="12"/>
    </row>
    <row r="4" spans="1:17" x14ac:dyDescent="0.2">
      <c r="A4" s="11"/>
      <c r="B4" s="12"/>
    </row>
    <row r="5" spans="1:17" x14ac:dyDescent="0.2">
      <c r="A5" s="4" t="s">
        <v>2</v>
      </c>
      <c r="B5" s="12" t="str">
        <f>'Bell, Barbara'!B5</f>
        <v>2022-23</v>
      </c>
      <c r="C5" s="3"/>
      <c r="D5" s="3"/>
    </row>
    <row r="6" spans="1:17" x14ac:dyDescent="0.2">
      <c r="A6" s="4" t="s">
        <v>3</v>
      </c>
      <c r="B6" s="12">
        <f>'Bell, Barbara'!B6</f>
        <v>3</v>
      </c>
      <c r="C6" s="7"/>
      <c r="D6" s="3"/>
    </row>
    <row r="7" spans="1:17" x14ac:dyDescent="0.2">
      <c r="A7" s="4" t="s">
        <v>0</v>
      </c>
      <c r="B7" s="4" t="s">
        <v>38</v>
      </c>
      <c r="C7" s="3"/>
      <c r="D7" s="3"/>
    </row>
    <row r="8" spans="1:17" x14ac:dyDescent="0.2">
      <c r="A8" s="4" t="s">
        <v>1</v>
      </c>
      <c r="B8" s="4" t="s">
        <v>39</v>
      </c>
      <c r="C8" s="3"/>
      <c r="D8" s="3"/>
    </row>
    <row r="10" spans="1:17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17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17" s="11" customFormat="1" ht="29.1" customHeight="1" x14ac:dyDescent="0.2">
      <c r="A12" s="10" t="str">
        <f>B7</f>
        <v>Tini Le</v>
      </c>
      <c r="B12" s="13" t="str">
        <f>B8</f>
        <v>VP, Home &amp; Community Care</v>
      </c>
      <c r="C12" s="15"/>
      <c r="D12" s="16">
        <v>44813</v>
      </c>
      <c r="E12" s="16">
        <f>+D12</f>
        <v>44813</v>
      </c>
      <c r="F12" s="9" t="s">
        <v>44</v>
      </c>
      <c r="G12" s="14"/>
      <c r="H12" s="14"/>
      <c r="I12" s="10" t="s">
        <v>40</v>
      </c>
      <c r="J12" s="17">
        <v>52.8</v>
      </c>
      <c r="K12" s="10" t="s">
        <v>40</v>
      </c>
      <c r="L12" s="10" t="s">
        <v>40</v>
      </c>
      <c r="M12" s="10" t="s">
        <v>40</v>
      </c>
      <c r="N12" s="18">
        <f t="shared" ref="N12" si="0">SUM(I12:M12)</f>
        <v>52.8</v>
      </c>
      <c r="O12" s="10" t="s">
        <v>40</v>
      </c>
      <c r="P12" s="10" t="s">
        <v>40</v>
      </c>
      <c r="Q12" s="18">
        <f t="shared" ref="Q12" si="1">SUM(N12:P12)</f>
        <v>52.8</v>
      </c>
    </row>
    <row r="13" spans="1:17" s="11" customFormat="1" ht="29.1" customHeight="1" x14ac:dyDescent="0.2">
      <c r="A13" s="10" t="str">
        <f>+A12</f>
        <v>Tini Le</v>
      </c>
      <c r="B13" s="13" t="str">
        <f>+B12</f>
        <v>VP, Home &amp; Community Care</v>
      </c>
      <c r="C13" s="15"/>
      <c r="D13" s="16">
        <v>44816</v>
      </c>
      <c r="E13" s="16">
        <f t="shared" ref="E13:E26" si="2">+D13</f>
        <v>44816</v>
      </c>
      <c r="F13" s="9" t="s">
        <v>48</v>
      </c>
      <c r="G13" s="14"/>
      <c r="H13" s="14"/>
      <c r="I13" s="10" t="s">
        <v>40</v>
      </c>
      <c r="J13" s="17">
        <v>7.2</v>
      </c>
      <c r="K13" s="10" t="s">
        <v>40</v>
      </c>
      <c r="L13" s="10" t="s">
        <v>40</v>
      </c>
      <c r="M13" s="10" t="s">
        <v>40</v>
      </c>
      <c r="N13" s="18">
        <f t="shared" ref="N13:N21" si="3">SUM(I13:M13)</f>
        <v>7.2</v>
      </c>
      <c r="O13" s="10" t="s">
        <v>40</v>
      </c>
      <c r="P13" s="10" t="s">
        <v>40</v>
      </c>
      <c r="Q13" s="18">
        <f t="shared" ref="Q13:Q21" si="4">SUM(N13:P13)</f>
        <v>7.2</v>
      </c>
    </row>
    <row r="14" spans="1:17" s="11" customFormat="1" ht="29.1" customHeight="1" x14ac:dyDescent="0.2">
      <c r="A14" s="10" t="str">
        <f t="shared" ref="A14:A26" si="5">+A13</f>
        <v>Tini Le</v>
      </c>
      <c r="B14" s="13" t="str">
        <f t="shared" ref="B14:B26" si="6">+B13</f>
        <v>VP, Home &amp; Community Care</v>
      </c>
      <c r="C14" s="15"/>
      <c r="D14" s="16">
        <v>44817</v>
      </c>
      <c r="E14" s="16">
        <f t="shared" si="2"/>
        <v>44817</v>
      </c>
      <c r="F14" s="9" t="s">
        <v>45</v>
      </c>
      <c r="G14" s="14"/>
      <c r="H14" s="14"/>
      <c r="I14" s="10" t="s">
        <v>40</v>
      </c>
      <c r="J14" s="17">
        <v>33.6</v>
      </c>
      <c r="K14" s="10" t="s">
        <v>40</v>
      </c>
      <c r="L14" s="10" t="s">
        <v>40</v>
      </c>
      <c r="M14" s="10" t="s">
        <v>40</v>
      </c>
      <c r="N14" s="18">
        <f t="shared" si="3"/>
        <v>33.6</v>
      </c>
      <c r="O14" s="10" t="s">
        <v>40</v>
      </c>
      <c r="P14" s="10" t="s">
        <v>40</v>
      </c>
      <c r="Q14" s="18">
        <f t="shared" si="4"/>
        <v>33.6</v>
      </c>
    </row>
    <row r="15" spans="1:17" s="11" customFormat="1" ht="29.1" customHeight="1" x14ac:dyDescent="0.2">
      <c r="A15" s="10" t="str">
        <f t="shared" si="5"/>
        <v>Tini Le</v>
      </c>
      <c r="B15" s="13" t="str">
        <f t="shared" si="6"/>
        <v>VP, Home &amp; Community Care</v>
      </c>
      <c r="C15" s="15"/>
      <c r="D15" s="16">
        <v>44818</v>
      </c>
      <c r="E15" s="16">
        <f t="shared" si="2"/>
        <v>44818</v>
      </c>
      <c r="F15" s="9" t="s">
        <v>49</v>
      </c>
      <c r="G15" s="14"/>
      <c r="H15" s="14"/>
      <c r="I15" s="10" t="s">
        <v>40</v>
      </c>
      <c r="J15" s="17">
        <v>22.32</v>
      </c>
      <c r="K15" s="10" t="s">
        <v>40</v>
      </c>
      <c r="L15" s="10" t="s">
        <v>40</v>
      </c>
      <c r="M15" s="10" t="s">
        <v>40</v>
      </c>
      <c r="N15" s="18">
        <f t="shared" si="3"/>
        <v>22.32</v>
      </c>
      <c r="O15" s="10" t="s">
        <v>40</v>
      </c>
      <c r="P15" s="10" t="s">
        <v>40</v>
      </c>
      <c r="Q15" s="18">
        <f t="shared" si="4"/>
        <v>22.32</v>
      </c>
    </row>
    <row r="16" spans="1:17" s="11" customFormat="1" ht="29.1" customHeight="1" x14ac:dyDescent="0.2">
      <c r="A16" s="10" t="str">
        <f t="shared" si="5"/>
        <v>Tini Le</v>
      </c>
      <c r="B16" s="13" t="str">
        <f t="shared" si="6"/>
        <v>VP, Home &amp; Community Care</v>
      </c>
      <c r="C16" s="15"/>
      <c r="D16" s="16">
        <v>44826</v>
      </c>
      <c r="E16" s="16">
        <f t="shared" si="2"/>
        <v>44826</v>
      </c>
      <c r="F16" s="9" t="s">
        <v>47</v>
      </c>
      <c r="G16" s="14"/>
      <c r="H16" s="14"/>
      <c r="I16" s="10" t="s">
        <v>40</v>
      </c>
      <c r="J16" s="17">
        <v>77.84</v>
      </c>
      <c r="K16" s="10" t="s">
        <v>40</v>
      </c>
      <c r="L16" s="10" t="s">
        <v>40</v>
      </c>
      <c r="M16" s="10" t="s">
        <v>40</v>
      </c>
      <c r="N16" s="18">
        <f t="shared" si="3"/>
        <v>77.84</v>
      </c>
      <c r="O16" s="10" t="s">
        <v>40</v>
      </c>
      <c r="P16" s="10" t="s">
        <v>40</v>
      </c>
      <c r="Q16" s="18">
        <f t="shared" si="4"/>
        <v>77.84</v>
      </c>
    </row>
    <row r="17" spans="1:17" s="11" customFormat="1" ht="29.1" customHeight="1" x14ac:dyDescent="0.2">
      <c r="A17" s="10" t="str">
        <f t="shared" si="5"/>
        <v>Tini Le</v>
      </c>
      <c r="B17" s="13" t="str">
        <f t="shared" si="6"/>
        <v>VP, Home &amp; Community Care</v>
      </c>
      <c r="C17" s="15"/>
      <c r="D17" s="16">
        <v>44827</v>
      </c>
      <c r="E17" s="16">
        <f t="shared" si="2"/>
        <v>44827</v>
      </c>
      <c r="F17" s="9" t="s">
        <v>44</v>
      </c>
      <c r="G17" s="14"/>
      <c r="H17" s="14"/>
      <c r="I17" s="10" t="s">
        <v>40</v>
      </c>
      <c r="J17" s="17">
        <v>52.8</v>
      </c>
      <c r="K17" s="10" t="s">
        <v>40</v>
      </c>
      <c r="L17" s="10" t="s">
        <v>40</v>
      </c>
      <c r="M17" s="10" t="s">
        <v>40</v>
      </c>
      <c r="N17" s="18">
        <f t="shared" si="3"/>
        <v>52.8</v>
      </c>
      <c r="O17" s="10" t="s">
        <v>40</v>
      </c>
      <c r="P17" s="10" t="s">
        <v>40</v>
      </c>
      <c r="Q17" s="18">
        <f t="shared" si="4"/>
        <v>52.8</v>
      </c>
    </row>
    <row r="18" spans="1:17" s="11" customFormat="1" ht="29.1" customHeight="1" x14ac:dyDescent="0.2">
      <c r="A18" s="10" t="str">
        <f t="shared" si="5"/>
        <v>Tini Le</v>
      </c>
      <c r="B18" s="13" t="str">
        <f t="shared" si="6"/>
        <v>VP, Home &amp; Community Care</v>
      </c>
      <c r="C18" s="15"/>
      <c r="D18" s="16">
        <v>44833</v>
      </c>
      <c r="E18" s="16">
        <f t="shared" si="2"/>
        <v>44833</v>
      </c>
      <c r="F18" s="9" t="s">
        <v>44</v>
      </c>
      <c r="G18" s="14"/>
      <c r="H18" s="14"/>
      <c r="I18" s="10" t="s">
        <v>40</v>
      </c>
      <c r="J18" s="17">
        <v>52.8</v>
      </c>
      <c r="K18" s="10" t="s">
        <v>40</v>
      </c>
      <c r="L18" s="10" t="s">
        <v>40</v>
      </c>
      <c r="M18" s="10" t="s">
        <v>40</v>
      </c>
      <c r="N18" s="18">
        <f t="shared" si="3"/>
        <v>52.8</v>
      </c>
      <c r="O18" s="10" t="s">
        <v>40</v>
      </c>
      <c r="P18" s="10" t="s">
        <v>40</v>
      </c>
      <c r="Q18" s="18">
        <f t="shared" si="4"/>
        <v>52.8</v>
      </c>
    </row>
    <row r="19" spans="1:17" s="11" customFormat="1" ht="29.1" customHeight="1" x14ac:dyDescent="0.2">
      <c r="A19" s="10" t="str">
        <f t="shared" si="5"/>
        <v>Tini Le</v>
      </c>
      <c r="B19" s="13" t="str">
        <f t="shared" si="6"/>
        <v>VP, Home &amp; Community Care</v>
      </c>
      <c r="C19" s="15"/>
      <c r="D19" s="16">
        <v>44834</v>
      </c>
      <c r="E19" s="16">
        <f t="shared" si="2"/>
        <v>44834</v>
      </c>
      <c r="F19" s="9" t="s">
        <v>44</v>
      </c>
      <c r="G19" s="14"/>
      <c r="H19" s="14"/>
      <c r="I19" s="10" t="s">
        <v>40</v>
      </c>
      <c r="J19" s="17">
        <v>32.799999999999997</v>
      </c>
      <c r="K19" s="10" t="s">
        <v>40</v>
      </c>
      <c r="L19" s="10" t="s">
        <v>40</v>
      </c>
      <c r="M19" s="10" t="s">
        <v>40</v>
      </c>
      <c r="N19" s="18">
        <f t="shared" si="3"/>
        <v>32.799999999999997</v>
      </c>
      <c r="O19" s="10" t="s">
        <v>40</v>
      </c>
      <c r="P19" s="10" t="s">
        <v>40</v>
      </c>
      <c r="Q19" s="18">
        <f t="shared" si="4"/>
        <v>32.799999999999997</v>
      </c>
    </row>
    <row r="20" spans="1:17" s="11" customFormat="1" ht="29.1" customHeight="1" x14ac:dyDescent="0.2">
      <c r="A20" s="10" t="str">
        <f t="shared" si="5"/>
        <v>Tini Le</v>
      </c>
      <c r="B20" s="13" t="str">
        <f t="shared" si="6"/>
        <v>VP, Home &amp; Community Care</v>
      </c>
      <c r="C20" s="15"/>
      <c r="D20" s="16">
        <v>44838</v>
      </c>
      <c r="E20" s="16">
        <f t="shared" si="2"/>
        <v>44838</v>
      </c>
      <c r="F20" s="9" t="str">
        <f>F13</f>
        <v>45 Sheppard Ave. East, Suite 600 North York, ON</v>
      </c>
      <c r="G20" s="14"/>
      <c r="H20" s="14"/>
      <c r="I20" s="10" t="s">
        <v>40</v>
      </c>
      <c r="J20" s="17">
        <v>7.2</v>
      </c>
      <c r="K20" s="10" t="s">
        <v>40</v>
      </c>
      <c r="L20" s="10" t="s">
        <v>40</v>
      </c>
      <c r="M20" s="10" t="s">
        <v>40</v>
      </c>
      <c r="N20" s="18">
        <f t="shared" si="3"/>
        <v>7.2</v>
      </c>
      <c r="O20" s="10" t="s">
        <v>40</v>
      </c>
      <c r="P20" s="10" t="s">
        <v>40</v>
      </c>
      <c r="Q20" s="18">
        <f t="shared" si="4"/>
        <v>7.2</v>
      </c>
    </row>
    <row r="21" spans="1:17" s="11" customFormat="1" ht="29.1" customHeight="1" x14ac:dyDescent="0.2">
      <c r="A21" s="10" t="str">
        <f t="shared" si="5"/>
        <v>Tini Le</v>
      </c>
      <c r="B21" s="13" t="str">
        <f t="shared" si="6"/>
        <v>VP, Home &amp; Community Care</v>
      </c>
      <c r="C21" s="15"/>
      <c r="D21" s="16">
        <v>44841</v>
      </c>
      <c r="E21" s="16">
        <f t="shared" si="2"/>
        <v>44841</v>
      </c>
      <c r="F21" s="9" t="s">
        <v>44</v>
      </c>
      <c r="G21" s="14"/>
      <c r="H21" s="14"/>
      <c r="I21" s="10" t="s">
        <v>40</v>
      </c>
      <c r="J21" s="17">
        <v>52.8</v>
      </c>
      <c r="K21" s="10" t="s">
        <v>40</v>
      </c>
      <c r="L21" s="10" t="s">
        <v>40</v>
      </c>
      <c r="M21" s="10" t="s">
        <v>40</v>
      </c>
      <c r="N21" s="18">
        <f t="shared" si="3"/>
        <v>52.8</v>
      </c>
      <c r="O21" s="10" t="s">
        <v>40</v>
      </c>
      <c r="P21" s="10" t="s">
        <v>40</v>
      </c>
      <c r="Q21" s="18">
        <f t="shared" si="4"/>
        <v>52.8</v>
      </c>
    </row>
    <row r="22" spans="1:17" s="11" customFormat="1" ht="29.1" customHeight="1" x14ac:dyDescent="0.2">
      <c r="A22" s="10" t="str">
        <f t="shared" si="5"/>
        <v>Tini Le</v>
      </c>
      <c r="B22" s="13" t="str">
        <f t="shared" si="6"/>
        <v>VP, Home &amp; Community Care</v>
      </c>
      <c r="C22" s="15"/>
      <c r="D22" s="16">
        <v>44848</v>
      </c>
      <c r="E22" s="16">
        <f t="shared" si="2"/>
        <v>44848</v>
      </c>
      <c r="F22" s="9" t="s">
        <v>44</v>
      </c>
      <c r="G22" s="14"/>
      <c r="H22" s="14"/>
      <c r="I22" s="10" t="s">
        <v>40</v>
      </c>
      <c r="J22" s="17">
        <v>52.8</v>
      </c>
      <c r="K22" s="10" t="s">
        <v>40</v>
      </c>
      <c r="L22" s="10" t="s">
        <v>40</v>
      </c>
      <c r="M22" s="10" t="s">
        <v>40</v>
      </c>
      <c r="N22" s="18">
        <f t="shared" ref="N22:N26" si="7">SUM(I22:M22)</f>
        <v>52.8</v>
      </c>
      <c r="O22" s="10" t="s">
        <v>40</v>
      </c>
      <c r="P22" s="10" t="s">
        <v>40</v>
      </c>
      <c r="Q22" s="18">
        <f t="shared" ref="Q22:Q26" si="8">SUM(N22:P22)</f>
        <v>52.8</v>
      </c>
    </row>
    <row r="23" spans="1:17" s="11" customFormat="1" ht="29.1" customHeight="1" x14ac:dyDescent="0.2">
      <c r="A23" s="10" t="str">
        <f t="shared" si="5"/>
        <v>Tini Le</v>
      </c>
      <c r="B23" s="13" t="str">
        <f t="shared" si="6"/>
        <v>VP, Home &amp; Community Care</v>
      </c>
      <c r="C23" s="15"/>
      <c r="D23" s="16">
        <v>44851</v>
      </c>
      <c r="E23" s="16">
        <f t="shared" si="2"/>
        <v>44851</v>
      </c>
      <c r="F23" s="9" t="s">
        <v>44</v>
      </c>
      <c r="G23" s="14"/>
      <c r="H23" s="14"/>
      <c r="I23" s="10" t="s">
        <v>40</v>
      </c>
      <c r="J23" s="17">
        <v>52.8</v>
      </c>
      <c r="K23" s="10" t="s">
        <v>40</v>
      </c>
      <c r="L23" s="10" t="s">
        <v>40</v>
      </c>
      <c r="M23" s="10" t="s">
        <v>40</v>
      </c>
      <c r="N23" s="18">
        <f t="shared" si="7"/>
        <v>52.8</v>
      </c>
      <c r="O23" s="10" t="s">
        <v>40</v>
      </c>
      <c r="P23" s="10" t="s">
        <v>40</v>
      </c>
      <c r="Q23" s="18">
        <f t="shared" si="8"/>
        <v>52.8</v>
      </c>
    </row>
    <row r="24" spans="1:17" s="11" customFormat="1" ht="29.1" customHeight="1" x14ac:dyDescent="0.2">
      <c r="A24" s="10" t="str">
        <f t="shared" si="5"/>
        <v>Tini Le</v>
      </c>
      <c r="B24" s="13" t="str">
        <f t="shared" si="6"/>
        <v>VP, Home &amp; Community Care</v>
      </c>
      <c r="C24" s="15"/>
      <c r="D24" s="16">
        <v>44853</v>
      </c>
      <c r="E24" s="16">
        <f t="shared" si="2"/>
        <v>44853</v>
      </c>
      <c r="F24" s="9" t="str">
        <f>F16</f>
        <v>199 County Crt, Brampton, ON</v>
      </c>
      <c r="G24" s="14"/>
      <c r="H24" s="14"/>
      <c r="I24" s="10" t="s">
        <v>40</v>
      </c>
      <c r="J24" s="17">
        <v>26.24</v>
      </c>
      <c r="K24" s="10" t="s">
        <v>40</v>
      </c>
      <c r="L24" s="10" t="s">
        <v>40</v>
      </c>
      <c r="M24" s="10" t="s">
        <v>40</v>
      </c>
      <c r="N24" s="18">
        <f t="shared" si="7"/>
        <v>26.24</v>
      </c>
      <c r="O24" s="10" t="s">
        <v>40</v>
      </c>
      <c r="P24" s="10" t="s">
        <v>40</v>
      </c>
      <c r="Q24" s="18">
        <f t="shared" si="8"/>
        <v>26.24</v>
      </c>
    </row>
    <row r="25" spans="1:17" s="11" customFormat="1" ht="29.1" customHeight="1" x14ac:dyDescent="0.2">
      <c r="A25" s="10" t="str">
        <f t="shared" si="5"/>
        <v>Tini Le</v>
      </c>
      <c r="B25" s="13" t="str">
        <f t="shared" si="6"/>
        <v>VP, Home &amp; Community Care</v>
      </c>
      <c r="C25" s="15"/>
      <c r="D25" s="16">
        <v>44869</v>
      </c>
      <c r="E25" s="16">
        <f t="shared" si="2"/>
        <v>44869</v>
      </c>
      <c r="F25" s="9" t="s">
        <v>44</v>
      </c>
      <c r="G25" s="14"/>
      <c r="H25" s="14"/>
      <c r="I25" s="10" t="s">
        <v>40</v>
      </c>
      <c r="J25" s="17">
        <v>52.8</v>
      </c>
      <c r="K25" s="10" t="s">
        <v>40</v>
      </c>
      <c r="L25" s="10" t="s">
        <v>40</v>
      </c>
      <c r="M25" s="10" t="s">
        <v>40</v>
      </c>
      <c r="N25" s="18">
        <f t="shared" si="7"/>
        <v>52.8</v>
      </c>
      <c r="O25" s="10" t="s">
        <v>40</v>
      </c>
      <c r="P25" s="10" t="s">
        <v>40</v>
      </c>
      <c r="Q25" s="18">
        <f t="shared" si="8"/>
        <v>52.8</v>
      </c>
    </row>
    <row r="26" spans="1:17" s="11" customFormat="1" ht="29.1" customHeight="1" x14ac:dyDescent="0.2">
      <c r="A26" s="10" t="str">
        <f t="shared" si="5"/>
        <v>Tini Le</v>
      </c>
      <c r="B26" s="13" t="str">
        <f t="shared" si="6"/>
        <v>VP, Home &amp; Community Care</v>
      </c>
      <c r="C26" s="15"/>
      <c r="D26" s="16">
        <v>44876</v>
      </c>
      <c r="E26" s="16">
        <f t="shared" si="2"/>
        <v>44876</v>
      </c>
      <c r="F26" s="9" t="s">
        <v>44</v>
      </c>
      <c r="G26" s="14"/>
      <c r="H26" s="14"/>
      <c r="I26" s="10" t="s">
        <v>40</v>
      </c>
      <c r="J26" s="17">
        <v>52.8</v>
      </c>
      <c r="K26" s="10" t="s">
        <v>40</v>
      </c>
      <c r="L26" s="10" t="s">
        <v>40</v>
      </c>
      <c r="M26" s="10" t="s">
        <v>40</v>
      </c>
      <c r="N26" s="18">
        <f t="shared" si="7"/>
        <v>52.8</v>
      </c>
      <c r="O26" s="10" t="s">
        <v>40</v>
      </c>
      <c r="P26" s="10" t="s">
        <v>40</v>
      </c>
      <c r="Q26" s="18">
        <f t="shared" si="8"/>
        <v>52.8</v>
      </c>
    </row>
  </sheetData>
  <hyperlinks>
    <hyperlink ref="F15" r:id="rId1" display="https://www.bing.com/local?lid=YN1226x17677174890397719597&amp;id=YN1226x17677174890397719597&amp;q=The+Meadows+of+Aurora&amp;name=The+Meadows+of+Aurora&amp;cp=44.01816940307617%7e-79.42582702636719&amp;ppois=44.01816940307617_-79.42582702636719_The+Meadows+of+Aurora"/>
  </hyperlinks>
  <pageMargins left="0.7" right="0.7" top="0.75" bottom="0.75" header="0.3" footer="0.3"/>
  <pageSetup scale="48" orientation="landscape" horizontalDpi="4294967294" verticalDpi="4294967294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DCNNMPJYQ5W5-113-17955</_dlc_DocId>
    <_dlc_DocIdUrl xmlns="77f56e56-7eb9-40f1-873e-f877521e69ba">
      <Url>http://portal.lhins.on.ca/ch/administrative/administration/_layouts/DocIdRedir.aspx?ID=DCNNMPJYQ5W5-113-17955</Url>
      <Description>DCNNMPJYQ5W5-113-17955</Description>
    </_dlc_DocIdUrl>
    <Effective_x0020_Date xmlns="ace8a13e-82a4-4a5e-91b5-6f8894e54366" xsi:nil="true"/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 xsi:nil="true"/>
    <RoutingRuleDescription xmlns="http://schemas.microsoft.com/sharepoint/v3" xsi:nil="true"/>
    <Fiscal_x0020_Year xmlns="ace8a13e-82a4-4a5e-91b5-6f8894e54366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AF6A92EF8B581D4195410C566A4BD314" ma:contentTypeVersion="20" ma:contentTypeDescription="" ma:contentTypeScope="" ma:versionID="9a37cc230ca841d27ba6cfbb27ab5e15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1ddc802287d1471c948ce47da08d1794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B6B24-19B0-4DC9-B2FB-D3A8ECC23BAC}"/>
</file>

<file path=customXml/itemProps2.xml><?xml version="1.0" encoding="utf-8"?>
<ds:datastoreItem xmlns:ds="http://schemas.openxmlformats.org/officeDocument/2006/customXml" ds:itemID="{8EB39C3C-15AC-4149-A7EA-D5422AF69DBD}"/>
</file>

<file path=customXml/itemProps3.xml><?xml version="1.0" encoding="utf-8"?>
<ds:datastoreItem xmlns:ds="http://schemas.openxmlformats.org/officeDocument/2006/customXml" ds:itemID="{28F45A00-586D-4179-B72E-77A739EDCC84}"/>
</file>

<file path=customXml/itemProps4.xml><?xml version="1.0" encoding="utf-8"?>
<ds:datastoreItem xmlns:ds="http://schemas.openxmlformats.org/officeDocument/2006/customXml" ds:itemID="{5749AF93-F7F8-4094-AAAE-0F54CBD85243}"/>
</file>

<file path=customXml/itemProps5.xml><?xml version="1.0" encoding="utf-8"?>
<ds:datastoreItem xmlns:ds="http://schemas.openxmlformats.org/officeDocument/2006/customXml" ds:itemID="{7B4E61D4-EDB5-4A4C-A560-547233295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Bell, Barbara</vt:lpstr>
      <vt:lpstr>Del Vecchio, Robert</vt:lpstr>
      <vt:lpstr>Dschankilic, Karin</vt:lpstr>
      <vt:lpstr>Le, Tini (Le, Baotram)</vt:lpstr>
      <vt:lpstr>'Bell, Barbara'!Print_Area</vt:lpstr>
      <vt:lpstr>'Dschankilic, Karin'!Print_Area</vt:lpstr>
      <vt:lpstr>'Le, Tini (Le, Baotram)'!Print_Area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DelVecchio, Robert</cp:lastModifiedBy>
  <cp:lastPrinted>2021-04-26T15:46:11Z</cp:lastPrinted>
  <dcterms:created xsi:type="dcterms:W3CDTF">2010-03-10T16:27:15Z</dcterms:created>
  <dcterms:modified xsi:type="dcterms:W3CDTF">2023-01-18T17:24:40Z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0x010100F5CC782DE02E0A46B8583BABC5F01BA000AF6A92EF8B581D4195410C566A4BD314</vt:lpwstr>
  </property>
  <property fmtid="{D5CDD505-2E9C-101B-9397-08002B2CF9AE}" pid="3" name="_dlc_DocIdItemGuid">
    <vt:lpwstr>a0ea4718-0ddf-461d-82a6-7943dc3c992b</vt:lpwstr>
  </property>
</Properties>
</file>