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esc-c-vs-fs1\CorporateServices\Finance\Quarterly Expense Postings\Fiscal 2019-20\"/>
    </mc:Choice>
  </mc:AlternateContent>
  <bookViews>
    <workbookView xWindow="0" yWindow="0" windowWidth="28800" windowHeight="12420"/>
  </bookViews>
  <sheets>
    <sheet name="Summary Q4" sheetId="3" r:id="rId1"/>
    <sheet name="Gary Switzer" sheetId="23" state="hidden" r:id="rId2"/>
    <sheet name="Pete Crvenkovski" sheetId="36" r:id="rId3"/>
    <sheet name="Cathy Kelly" sheetId="41" r:id="rId4"/>
    <sheet name="Jean-Francois Harvey" sheetId="39" r:id="rId5"/>
    <sheet name="Nicole Robinson" sheetId="42" r:id="rId6"/>
    <sheet name="Robert Bailey" sheetId="25" state="hidden" r:id="rId7"/>
  </sheets>
  <externalReferences>
    <externalReference r:id="rId8"/>
  </externalReferences>
  <definedNames>
    <definedName name="Description" localSheetId="3">#REF!</definedName>
    <definedName name="Description" localSheetId="1">'Gary Switzer'!#REF!</definedName>
    <definedName name="Description" localSheetId="5">#REF!</definedName>
    <definedName name="Description" localSheetId="6">'Robert Bailey'!#REF!</definedName>
    <definedName name="Description" localSheetId="0">'Summary Q4'!$W$39:$W$58</definedName>
    <definedName name="Description">#REF!</definedName>
    <definedName name="expense">'[1]LHINS COA - Do Not Adjust'!$B$2:$B$25</definedName>
    <definedName name="_xlnm.Print_Area" localSheetId="1">'Gary Switzer'!$D$1:$K$73</definedName>
    <definedName name="_xlnm.Print_Area" localSheetId="6">'Robert Bailey'!$D$5:$I$23</definedName>
    <definedName name="_xlnm.Print_Area" localSheetId="0">'Summary Q4'!$C$1:$E$7</definedName>
  </definedNames>
  <calcPr calcId="162913" calcMode="manual"/>
</workbook>
</file>

<file path=xl/calcChain.xml><?xml version="1.0" encoding="utf-8"?>
<calcChain xmlns="http://schemas.openxmlformats.org/spreadsheetml/2006/main">
  <c r="Q30" i="41" l="1"/>
  <c r="N30" i="41"/>
  <c r="N25" i="41" l="1"/>
  <c r="Q25" i="41" s="1"/>
  <c r="Q9" i="41"/>
  <c r="N9" i="41"/>
  <c r="E11" i="3"/>
  <c r="N9" i="42"/>
  <c r="Q9" i="42" s="1"/>
  <c r="Q11" i="42" s="1"/>
  <c r="L9" i="42"/>
  <c r="C3" i="42"/>
  <c r="C2" i="42"/>
  <c r="Q16" i="39"/>
  <c r="N16" i="39"/>
  <c r="J16" i="39"/>
  <c r="N15" i="39"/>
  <c r="Q15" i="39" s="1"/>
  <c r="N14" i="39"/>
  <c r="Q14" i="39" s="1"/>
  <c r="N13" i="39"/>
  <c r="Q13" i="39" s="1"/>
  <c r="N10" i="39"/>
  <c r="Q10" i="39" s="1"/>
  <c r="N11" i="39"/>
  <c r="Q11" i="39" s="1"/>
  <c r="N12" i="39"/>
  <c r="Q12" i="39" s="1"/>
  <c r="N9" i="39"/>
  <c r="Q9" i="39" s="1"/>
  <c r="C3" i="41"/>
  <c r="J10" i="41"/>
  <c r="N10" i="41"/>
  <c r="Q10" i="41"/>
  <c r="N11" i="41"/>
  <c r="Q11" i="41" s="1"/>
  <c r="N12" i="41"/>
  <c r="Q12" i="41"/>
  <c r="N13" i="41"/>
  <c r="Q13" i="41" s="1"/>
  <c r="N14" i="41"/>
  <c r="Q14" i="41" s="1"/>
  <c r="N15" i="41"/>
  <c r="Q15" i="41" s="1"/>
  <c r="N16" i="41"/>
  <c r="Q16" i="41" s="1"/>
  <c r="N17" i="41"/>
  <c r="Q17" i="41" s="1"/>
  <c r="N18" i="41"/>
  <c r="Q18" i="41" s="1"/>
  <c r="N19" i="41"/>
  <c r="Q19" i="41" s="1"/>
  <c r="Q20" i="41"/>
  <c r="Q21" i="41"/>
  <c r="J22" i="41"/>
  <c r="N22" i="41" s="1"/>
  <c r="Q22" i="41" s="1"/>
  <c r="N23" i="41"/>
  <c r="Q23" i="41" s="1"/>
  <c r="N24" i="41"/>
  <c r="Q24" i="41"/>
  <c r="J26" i="41"/>
  <c r="N26" i="41" s="1"/>
  <c r="Q26" i="41" s="1"/>
  <c r="J27" i="41"/>
  <c r="N27" i="41"/>
  <c r="Q27" i="41" s="1"/>
  <c r="J28" i="41"/>
  <c r="N28" i="41" s="1"/>
  <c r="Q28" i="41" s="1"/>
  <c r="N29" i="41"/>
  <c r="Q29" i="41" s="1"/>
  <c r="E8" i="3"/>
  <c r="Q32" i="41" l="1"/>
  <c r="Q18" i="39"/>
  <c r="E10" i="3" s="1"/>
  <c r="E9" i="3"/>
  <c r="L10" i="36"/>
  <c r="N10" i="36" s="1"/>
  <c r="Q10" i="36" s="1"/>
  <c r="N9" i="36"/>
  <c r="Q9" i="36" s="1"/>
  <c r="L9" i="36"/>
  <c r="Q12" i="36" l="1"/>
  <c r="C2" i="36"/>
  <c r="C3" i="39"/>
  <c r="C3" i="36"/>
  <c r="N37" i="23"/>
  <c r="Q37" i="23"/>
  <c r="N38" i="23"/>
  <c r="Q38" i="23"/>
  <c r="N39" i="23"/>
  <c r="Q39" i="23"/>
  <c r="N40" i="23"/>
  <c r="Q40" i="23"/>
  <c r="N41" i="23"/>
  <c r="Q41" i="23"/>
  <c r="N23" i="23"/>
  <c r="Q23" i="23"/>
  <c r="N24" i="23"/>
  <c r="Q24" i="23"/>
  <c r="N25" i="23"/>
  <c r="Q25" i="23"/>
  <c r="N26" i="23"/>
  <c r="Q26" i="23"/>
  <c r="N27" i="23"/>
  <c r="Q27" i="23"/>
  <c r="N28" i="23"/>
  <c r="Q28" i="23"/>
  <c r="N29" i="23"/>
  <c r="Q29" i="23"/>
  <c r="N30" i="23"/>
  <c r="Q30" i="23"/>
  <c r="N31" i="23"/>
  <c r="Q31" i="23"/>
  <c r="N32" i="23"/>
  <c r="Q32" i="23"/>
  <c r="N33" i="23"/>
  <c r="Q33" i="23"/>
  <c r="N34" i="23"/>
  <c r="Q34" i="23"/>
  <c r="N35" i="23"/>
  <c r="Q35" i="23"/>
  <c r="N36" i="23"/>
  <c r="Q36" i="23"/>
  <c r="N20" i="23"/>
  <c r="Q20" i="23"/>
  <c r="N21" i="23"/>
  <c r="Q21" i="23"/>
  <c r="N22" i="23"/>
  <c r="Q22" i="23"/>
  <c r="N42" i="23"/>
  <c r="Q42" i="23"/>
  <c r="N43" i="23"/>
  <c r="Q43" i="23"/>
  <c r="C3" i="25"/>
  <c r="C3" i="23"/>
  <c r="N17" i="23"/>
  <c r="Q17" i="23"/>
  <c r="N49" i="23"/>
  <c r="Q49" i="23"/>
  <c r="N48" i="23"/>
  <c r="Q48" i="23"/>
  <c r="N47" i="23"/>
  <c r="Q47" i="23"/>
  <c r="N46" i="23"/>
  <c r="Q46" i="23"/>
  <c r="N45" i="23"/>
  <c r="Q45" i="23"/>
  <c r="N44" i="23"/>
  <c r="Q44" i="23"/>
  <c r="N19" i="23"/>
  <c r="Q19" i="23"/>
  <c r="N18" i="23"/>
  <c r="Q18" i="23"/>
  <c r="N16" i="23"/>
  <c r="Q16" i="23"/>
  <c r="N15" i="23"/>
  <c r="Q15" i="23"/>
  <c r="N14" i="23"/>
  <c r="Q14" i="23"/>
  <c r="N13" i="23"/>
  <c r="Q13" i="23"/>
  <c r="N12" i="23"/>
  <c r="Q12" i="23"/>
  <c r="N11" i="23"/>
  <c r="Q11" i="23"/>
  <c r="N10" i="23"/>
  <c r="Q10" i="23"/>
  <c r="N9" i="23"/>
  <c r="Q9" i="23"/>
  <c r="N9" i="25"/>
  <c r="Q9" i="25"/>
  <c r="N19" i="25"/>
  <c r="Q19" i="25"/>
  <c r="N18" i="25"/>
  <c r="Q18" i="25"/>
  <c r="N17" i="25"/>
  <c r="Q17" i="25"/>
  <c r="N16" i="25"/>
  <c r="Q16" i="25"/>
  <c r="N15" i="25"/>
  <c r="Q15" i="25"/>
  <c r="N14" i="25"/>
  <c r="Q14" i="25"/>
  <c r="N13" i="25"/>
  <c r="Q13" i="25"/>
  <c r="N12" i="25"/>
  <c r="Q12" i="25"/>
  <c r="N11" i="25"/>
  <c r="Q11" i="25"/>
  <c r="N10" i="25"/>
  <c r="Q10" i="25"/>
  <c r="Q21" i="25"/>
  <c r="Q51" i="23"/>
  <c r="E12" i="3" l="1"/>
</calcChain>
</file>

<file path=xl/sharedStrings.xml><?xml version="1.0" encoding="utf-8"?>
<sst xmlns="http://schemas.openxmlformats.org/spreadsheetml/2006/main" count="548" uniqueCount="115">
  <si>
    <t>$</t>
  </si>
  <si>
    <t>Description</t>
  </si>
  <si>
    <t>Name:</t>
  </si>
  <si>
    <t>Title:</t>
  </si>
  <si>
    <t>Fiscal Year:</t>
  </si>
  <si>
    <t>Quarter:</t>
  </si>
  <si>
    <t>Meeting with hospital stakeholder</t>
  </si>
  <si>
    <t>Meeting with community agency stakeholder</t>
  </si>
  <si>
    <t>Meeting with long term care stakeholder</t>
  </si>
  <si>
    <t>Attendance at LHIN/Board/Committee meeting</t>
  </si>
  <si>
    <t>Attendance at MOHLTC Conference</t>
  </si>
  <si>
    <t>Attendance at MOHLTC Meeting</t>
  </si>
  <si>
    <t>Attendance at MOHLTC Engagement</t>
  </si>
  <si>
    <t>Attendance at MOHLTC Professional Development</t>
  </si>
  <si>
    <t>Attendance at Third Party Conference</t>
  </si>
  <si>
    <t>Attendance at Third Party Meeting</t>
  </si>
  <si>
    <t>Attendance at Third Party Engagement</t>
  </si>
  <si>
    <t>Attendance at Third Party Professional Development</t>
  </si>
  <si>
    <t>Attendance at Intra-LHINs Conference</t>
  </si>
  <si>
    <t>Attendance at Intra-LHINs Meeting</t>
  </si>
  <si>
    <t>Attendance at Intra-LHINs Engagement</t>
  </si>
  <si>
    <t>Attendance at Intra-LHINs Professional Development</t>
  </si>
  <si>
    <t>Attendance at Intra-LHINs/MOHLTC Conference</t>
  </si>
  <si>
    <t>Attendance at Intra-LHINs/MOHLTC Meeting</t>
  </si>
  <si>
    <t>Attendance at Intra-LHINs/MOHLTC Engagement</t>
  </si>
  <si>
    <t>Attendance at Intra-LHINs/MOHLTC Professional Development</t>
  </si>
  <si>
    <t>include the train from LSSO billings</t>
  </si>
  <si>
    <t>don't include office or meeting expenses</t>
  </si>
  <si>
    <t>highlight items under $5</t>
  </si>
  <si>
    <t>Erie St. Clair LHIN Expense Report</t>
  </si>
  <si>
    <t>Total</t>
  </si>
  <si>
    <t>Grand Total</t>
  </si>
  <si>
    <t>Summary ESC LHIN Expense Report</t>
  </si>
  <si>
    <t>Board of Directors</t>
  </si>
  <si>
    <t>Erie St. Clair LHIN - Posted Expenses for Senior Staff &amp; Board Members</t>
  </si>
  <si>
    <t>Title</t>
  </si>
  <si>
    <t>Name</t>
  </si>
  <si>
    <t>Training / conference / forum / other</t>
  </si>
  <si>
    <t>CKHA:  Chatham Kent Health Alliance</t>
  </si>
  <si>
    <t>WRH:  Windsor Regional Hospital</t>
  </si>
  <si>
    <t>LDMH:  Leamington District Memorial Hospital</t>
  </si>
  <si>
    <t>HDGH:  Hotel Dieu Grace Hospital</t>
  </si>
  <si>
    <t>Legend of Acronyms:</t>
  </si>
  <si>
    <t>Gary Switzer</t>
  </si>
  <si>
    <t>CEO</t>
  </si>
  <si>
    <t>Robert Bailey</t>
  </si>
  <si>
    <t>BWH: Bluewater Hospital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</si>
  <si>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</si>
  <si>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</si>
  <si>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</si>
  <si>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</si>
  <si>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</si>
  <si>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</si>
  <si>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</si>
  <si>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</si>
  <si>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</si>
  <si>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</si>
  <si>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</si>
  <si>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</si>
  <si>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</si>
  <si>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</si>
  <si>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</si>
  <si>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</si>
  <si>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2015-16</t>
  </si>
  <si>
    <t>FISCAL YEAR: 2016</t>
  </si>
  <si>
    <t>2016-17</t>
  </si>
  <si>
    <t>Pete Crvenkovski</t>
  </si>
  <si>
    <t>VP Performance Accountability &amp; Finance</t>
  </si>
  <si>
    <t>VP Performance, Accountability &amp; Finance</t>
  </si>
  <si>
    <t>VP Integrated Delivery Systems</t>
  </si>
  <si>
    <t>Cathy Kelly</t>
  </si>
  <si>
    <t>VP Home &amp; Community Care</t>
  </si>
  <si>
    <t>VP Home/Comm Care</t>
  </si>
  <si>
    <t>All Board &amp; Staff</t>
  </si>
  <si>
    <t>Jean-Francois Harvey</t>
  </si>
  <si>
    <t>VP Human Resources &amp; Organizational Development</t>
  </si>
  <si>
    <t>VP HR/Org. Development</t>
  </si>
  <si>
    <t>2019-20</t>
  </si>
  <si>
    <t>FISCAL YEAR: 2019-20</t>
  </si>
  <si>
    <t>Toronto</t>
  </si>
  <si>
    <t>Sarnia</t>
  </si>
  <si>
    <t>Chatham</t>
  </si>
  <si>
    <r>
      <rPr>
        <b/>
        <sz val="10"/>
        <color indexed="10"/>
        <rFont val="Arial"/>
        <family val="2"/>
      </rPr>
      <t xml:space="preserve">Q4 </t>
    </r>
    <r>
      <rPr>
        <sz val="10"/>
        <rFont val="Arial"/>
        <family val="2"/>
      </rPr>
      <t xml:space="preserve">= 01Jan2020 to 31Mar2020 (expenses </t>
    </r>
    <r>
      <rPr>
        <b/>
        <sz val="10"/>
        <rFont val="Arial"/>
        <family val="2"/>
      </rPr>
      <t>paid</t>
    </r>
    <r>
      <rPr>
        <sz val="10"/>
        <rFont val="Arial"/>
        <family val="2"/>
      </rPr>
      <t xml:space="preserve"> during this period)</t>
    </r>
  </si>
  <si>
    <t>Kitchener</t>
  </si>
  <si>
    <t>Attendance at Ontario Health Working Group</t>
  </si>
  <si>
    <t>Attendance at Ontario Health West Meeting</t>
  </si>
  <si>
    <t>14-11-2019</t>
  </si>
  <si>
    <t>21-11-2019</t>
  </si>
  <si>
    <t>26-11-2019</t>
  </si>
  <si>
    <t>28-11-2019</t>
  </si>
  <si>
    <t>Attendance at PFAC Meeting</t>
  </si>
  <si>
    <t>29-11-2019</t>
  </si>
  <si>
    <t>Woodstock</t>
  </si>
  <si>
    <t>17-12-2019</t>
  </si>
  <si>
    <t>16-01-2020</t>
  </si>
  <si>
    <t>Burlington</t>
  </si>
  <si>
    <t>23-01-2020</t>
  </si>
  <si>
    <t>28-01-2020</t>
  </si>
  <si>
    <t>Attendance at Sarnia Ontario Health Team Meeting</t>
  </si>
  <si>
    <t>29-01-2020</t>
  </si>
  <si>
    <t>Attendance at Sarnia Ontario Health Board Meeting</t>
  </si>
  <si>
    <t>Attendance at Sarnia Ontario Health Steering Committee Meeting</t>
  </si>
  <si>
    <t>Windsor</t>
  </si>
  <si>
    <t>Attendance at Ontario Health Provincial Meeting</t>
  </si>
  <si>
    <t>19-02-2020</t>
  </si>
  <si>
    <t>21-02-2020</t>
  </si>
  <si>
    <t>Stratford</t>
  </si>
  <si>
    <t>13-11-2019</t>
  </si>
  <si>
    <t>Attendance at Ontaro Health West Meeting</t>
  </si>
  <si>
    <t>Nicole Robinson</t>
  </si>
  <si>
    <t xml:space="preserve">Nicole Robinson </t>
  </si>
  <si>
    <t>Attendance at Ontario Health Meeting</t>
  </si>
  <si>
    <t>24-10-2019</t>
  </si>
  <si>
    <t>26-02-2020</t>
  </si>
  <si>
    <t>Attendance at Ontario Health Team Meeting - cancellation fee due to train blockaides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</si>
</sst>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yyyy\-mm\-dd;@"/>
    <numFmt numFmtId="165" formatCode="&quot;$&quot;#,##0.00"/>
    <numFmt numFmtId="166" formatCode="dd\-mm\-yyyy"/>
    <numFmt numFmtId="167" formatCode="mm\-dd\-yyyy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00B050"/>
      <name val="Arial"/>
      <family val="2"/>
    </font>
    <font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3" fillId="0" borderId="0" xfId="0" applyFont="1"/>
    <xf numFmtId="0" fontId="1" fillId="0" borderId="1" xfId="0" applyFont="1" applyBorder="1"/>
    <xf numFmtId="0" fontId="3" fillId="0" borderId="0" xfId="0" applyFont="1" applyAlignment="1"/>
    <xf numFmtId="0" fontId="4" fillId="3" borderId="1" xfId="0" applyFont="1" applyFill="1" applyBorder="1" applyAlignment="1">
      <alignment horizontal="center"/>
    </xf>
    <xf numFmtId="0" fontId="7" fillId="0" borderId="0" xfId="0" applyFont="1"/>
    <xf numFmtId="0" fontId="0" fillId="4" borderId="0" xfId="0" applyFill="1"/>
    <xf numFmtId="0" fontId="2" fillId="4" borderId="0" xfId="0" applyFont="1" applyFill="1" applyAlignment="1"/>
    <xf numFmtId="0" fontId="6" fillId="5" borderId="0" xfId="0" applyFont="1" applyFill="1"/>
    <xf numFmtId="0" fontId="3" fillId="2" borderId="1" xfId="0" applyFont="1" applyFill="1" applyBorder="1" applyAlignment="1">
      <alignment horizontal="center"/>
    </xf>
    <xf numFmtId="0" fontId="7" fillId="0" borderId="1" xfId="0" applyFont="1" applyBorder="1"/>
    <xf numFmtId="0" fontId="12" fillId="0" borderId="0" xfId="0" applyFont="1"/>
    <xf numFmtId="44" fontId="3" fillId="5" borderId="2" xfId="1" applyFont="1" applyFill="1" applyBorder="1"/>
    <xf numFmtId="0" fontId="1" fillId="0" borderId="0" xfId="0" applyFont="1"/>
    <xf numFmtId="0" fontId="13" fillId="0" borderId="1" xfId="0" applyFont="1" applyBorder="1"/>
    <xf numFmtId="0" fontId="0" fillId="0" borderId="0" xfId="0" applyBorder="1"/>
    <xf numFmtId="0" fontId="1" fillId="0" borderId="1" xfId="0" applyFont="1" applyFill="1" applyBorder="1"/>
    <xf numFmtId="0" fontId="6" fillId="6" borderId="1" xfId="0" applyFont="1" applyFill="1" applyBorder="1"/>
    <xf numFmtId="0" fontId="0" fillId="0" borderId="1" xfId="0" applyBorder="1"/>
    <xf numFmtId="0" fontId="1" fillId="7" borderId="0" xfId="0" applyFont="1" applyFill="1"/>
    <xf numFmtId="0" fontId="8" fillId="0" borderId="1" xfId="0" applyFont="1" applyBorder="1"/>
    <xf numFmtId="0" fontId="8" fillId="0" borderId="1" xfId="0" applyFont="1" applyFill="1" applyBorder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8" fillId="0" borderId="3" xfId="0" applyFont="1" applyBorder="1" applyAlignment="1">
      <alignment vertical="top"/>
    </xf>
    <xf numFmtId="0" fontId="0" fillId="0" borderId="4" xfId="0" applyBorder="1"/>
    <xf numFmtId="0" fontId="0" fillId="0" borderId="5" xfId="0" applyBorder="1"/>
    <xf numFmtId="0" fontId="11" fillId="8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65" fontId="0" fillId="0" borderId="1" xfId="0" applyNumberFormat="1" applyBorder="1" applyAlignment="1">
      <alignment horizontal="right"/>
    </xf>
    <xf numFmtId="164" fontId="9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5" fontId="0" fillId="0" borderId="0" xfId="0" applyNumberFormat="1" applyBorder="1" applyAlignment="1">
      <alignment horizontal="right"/>
    </xf>
    <xf numFmtId="0" fontId="11" fillId="0" borderId="0" xfId="0" applyFont="1" applyFill="1" applyBorder="1" applyAlignment="1">
      <alignment horizontal="center" vertical="center" wrapText="1"/>
    </xf>
    <xf numFmtId="44" fontId="3" fillId="0" borderId="0" xfId="1" applyFont="1" applyFill="1" applyBorder="1"/>
    <xf numFmtId="165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wrapText="1"/>
    </xf>
    <xf numFmtId="165" fontId="3" fillId="5" borderId="2" xfId="1" applyNumberFormat="1" applyFont="1" applyFill="1" applyBorder="1"/>
    <xf numFmtId="165" fontId="0" fillId="6" borderId="1" xfId="0" applyNumberFormat="1" applyFill="1" applyBorder="1" applyAlignment="1">
      <alignment horizontal="right"/>
    </xf>
    <xf numFmtId="0" fontId="1" fillId="7" borderId="1" xfId="0" applyFont="1" applyFill="1" applyBorder="1"/>
    <xf numFmtId="165" fontId="0" fillId="0" borderId="1" xfId="0" applyNumberFormat="1" applyBorder="1"/>
    <xf numFmtId="0" fontId="0" fillId="4" borderId="0" xfId="0" applyFill="1"/>
    <xf numFmtId="0" fontId="12" fillId="0" borderId="1" xfId="0" applyFont="1" applyBorder="1"/>
    <xf numFmtId="0" fontId="0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3" fillId="0" borderId="6" xfId="0" applyFont="1" applyBorder="1"/>
    <xf numFmtId="0" fontId="3" fillId="0" borderId="0" xfId="0" applyFont="1" applyBorder="1"/>
    <xf numFmtId="0" fontId="0" fillId="0" borderId="7" xfId="0" applyBorder="1"/>
    <xf numFmtId="0" fontId="3" fillId="0" borderId="0" xfId="0" applyFont="1" applyBorder="1" applyAlignment="1"/>
    <xf numFmtId="0" fontId="0" fillId="0" borderId="6" xfId="0" applyBorder="1"/>
    <xf numFmtId="0" fontId="14" fillId="0" borderId="0" xfId="0" applyFont="1" applyBorder="1"/>
    <xf numFmtId="0" fontId="3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7" fillId="0" borderId="8" xfId="0" applyFont="1" applyBorder="1"/>
    <xf numFmtId="44" fontId="5" fillId="0" borderId="9" xfId="1" applyFont="1" applyBorder="1" applyAlignment="1"/>
    <xf numFmtId="0" fontId="6" fillId="5" borderId="10" xfId="0" applyFont="1" applyFill="1" applyBorder="1"/>
    <xf numFmtId="0" fontId="6" fillId="5" borderId="11" xfId="0" applyFont="1" applyFill="1" applyBorder="1"/>
    <xf numFmtId="44" fontId="2" fillId="5" borderId="12" xfId="1" applyFont="1" applyFill="1" applyBorder="1" applyAlignment="1"/>
    <xf numFmtId="165" fontId="0" fillId="0" borderId="0" xfId="0" applyNumberFormat="1" applyFill="1" applyBorder="1" applyAlignment="1">
      <alignment horizontal="right"/>
    </xf>
    <xf numFmtId="165" fontId="3" fillId="5" borderId="13" xfId="1" applyNumberFormat="1" applyFont="1" applyFill="1" applyBorder="1"/>
    <xf numFmtId="167" fontId="1" fillId="0" borderId="1" xfId="0" applyNumberFormat="1" applyFont="1" applyBorder="1" applyAlignment="1">
      <alignment horizontal="center" wrapText="1"/>
    </xf>
    <xf numFmtId="167" fontId="0" fillId="0" borderId="1" xfId="0" applyNumberFormat="1" applyBorder="1"/>
    <xf numFmtId="167" fontId="1" fillId="0" borderId="1" xfId="0" applyNumberFormat="1" applyFont="1" applyBorder="1"/>
    <xf numFmtId="166" fontId="1" fillId="0" borderId="0" xfId="0" applyNumberFormat="1" applyFont="1" applyBorder="1" applyAlignment="1">
      <alignment horizontal="center" wrapText="1"/>
    </xf>
    <xf numFmtId="14" fontId="1" fillId="0" borderId="0" xfId="0" applyNumberFormat="1" applyFont="1" applyBorder="1"/>
    <xf numFmtId="0" fontId="1" fillId="0" borderId="0" xfId="0" applyFont="1" applyFill="1" applyBorder="1"/>
    <xf numFmtId="0" fontId="2" fillId="0" borderId="0" xfId="0" applyFont="1" applyAlignment="1">
      <alignment horizontal="center"/>
    </xf>
    <xf numFmtId="0" fontId="1" fillId="5" borderId="0" xfId="0" applyFont="1" applyFill="1"/>
    <xf numFmtId="0" fontId="1" fillId="6" borderId="1" xfId="0" applyFont="1" applyFill="1" applyBorder="1"/>
    <xf numFmtId="0" fontId="3" fillId="3" borderId="1" xfId="0" applyFont="1" applyFill="1" applyBorder="1" applyAlignment="1">
      <alignment horizontal="center"/>
    </xf>
    <xf numFmtId="167" fontId="1" fillId="0" borderId="1" xfId="0" applyNumberFormat="1" applyFont="1" applyFill="1" applyBorder="1"/>
    <xf numFmtId="0" fontId="7" fillId="0" borderId="18" xfId="0" applyFont="1" applyBorder="1"/>
    <xf numFmtId="0" fontId="7" fillId="0" borderId="17" xfId="0" applyFont="1" applyBorder="1"/>
    <xf numFmtId="44" fontId="5" fillId="0" borderId="19" xfId="1" applyFont="1" applyBorder="1" applyAlignment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0" fillId="7" borderId="1" xfId="0" applyNumberFormat="1" applyFill="1" applyBorder="1" applyAlignment="1">
      <alignment horizontal="right"/>
    </xf>
    <xf numFmtId="165" fontId="0" fillId="7" borderId="1" xfId="0" applyNumberFormat="1" applyFill="1" applyBorder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lhins.on.ca/ec/administrative/financial_management/Travel%20Expenses/Submitted%20Claims/BOARD%20MEMBERS%20-%202014/01%20JANUARY%202014/M.%20Girash%20-%20Expenses%20-%2001Jan.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s"/>
      <sheetName val="Per diems"/>
      <sheetName val="Instructions"/>
      <sheetName val="LHINS COA - Do Not Adjust"/>
      <sheetName val="LHIN Co. Codes - Do Not Adj"/>
    </sheetNames>
    <sheetDataSet>
      <sheetData sheetId="0"/>
      <sheetData sheetId="1"/>
      <sheetData sheetId="2"/>
      <sheetData sheetId="3">
        <row r="2">
          <cell r="B2" t="str">
            <v>Office Supplies</v>
          </cell>
        </row>
        <row r="3">
          <cell r="B3" t="str">
            <v>Meeting Expenses - Board Members</v>
          </cell>
        </row>
        <row r="4">
          <cell r="B4" t="str">
            <v>Board Members Development</v>
          </cell>
        </row>
        <row r="5">
          <cell r="B5" t="str">
            <v>Board Members’ Per Diems</v>
          </cell>
        </row>
        <row r="6">
          <cell r="B6" t="str">
            <v>Travel - Board Members</v>
          </cell>
        </row>
        <row r="7">
          <cell r="B7" t="str">
            <v>Travel - Board Members - Automobile (own)</v>
          </cell>
        </row>
        <row r="8">
          <cell r="B8" t="str">
            <v>Travel - Board Members - Vehicle rental</v>
          </cell>
        </row>
        <row r="9">
          <cell r="B9" t="str">
            <v>Travel - Board Members - Train</v>
          </cell>
        </row>
        <row r="10">
          <cell r="B10" t="str">
            <v>Travel - Board Members - Airplane</v>
          </cell>
        </row>
        <row r="11">
          <cell r="B11" t="str">
            <v>Travel - Board Members - Meals</v>
          </cell>
        </row>
        <row r="12">
          <cell r="B12" t="str">
            <v>Travel - Board Members - Accommodations</v>
          </cell>
        </row>
        <row r="13">
          <cell r="B13" t="str">
            <v>Meeting Expenses - Staff Members</v>
          </cell>
        </row>
        <row r="14">
          <cell r="B14" t="str">
            <v>Staff Development</v>
          </cell>
        </row>
        <row r="15">
          <cell r="B15" t="str">
            <v>Travel -Staff</v>
          </cell>
        </row>
        <row r="16">
          <cell r="B16" t="str">
            <v>Travel - Staff - Automobile (own)</v>
          </cell>
        </row>
        <row r="17">
          <cell r="B17" t="str">
            <v>Travel - Staff - Vehicle rental</v>
          </cell>
        </row>
        <row r="18">
          <cell r="B18" t="str">
            <v>Travel - Staff - Train</v>
          </cell>
        </row>
        <row r="19">
          <cell r="B19" t="str">
            <v>Travel - Staff - Airplane</v>
          </cell>
        </row>
        <row r="20">
          <cell r="B20" t="str">
            <v>Travel - Staff - Meals</v>
          </cell>
        </row>
        <row r="21">
          <cell r="B21" t="str">
            <v>Travel - Staff - Accommodations</v>
          </cell>
        </row>
        <row r="22">
          <cell r="B22" t="str">
            <v>Voice &amp; Data Services - Landline Phone Usage</v>
          </cell>
        </row>
        <row r="23">
          <cell r="B23" t="str">
            <v>Voice &amp; Data Services - Cellular Phone Usage</v>
          </cell>
        </row>
        <row r="24">
          <cell r="B24" t="str">
            <v>Voice &amp; Data Services - Data Links</v>
          </cell>
        </row>
        <row r="25">
          <cell r="B25" t="str">
            <v>Meeting Expenses General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Z58"/>
  <sheetViews>
    <sheetView tabSelected="1" topLeftCell="C1" zoomScale="125" zoomScaleNormal="125" workbookViewId="0">
      <selection activeCell="C16" sqref="C16"/>
    </sheetView>
  </sheetViews>
  <sheetFormatPr defaultRowHeight="12.75" x14ac:dyDescent="0.2"/>
  <cols>
    <col min="1" max="2" width="0" hidden="1" customWidth="1"/>
    <col min="3" max="3" width="24.28515625" customWidth="1"/>
    <col min="4" max="4" width="39.7109375" customWidth="1"/>
    <col min="5" max="5" width="19.28515625" customWidth="1"/>
    <col min="6" max="6" width="2.140625" customWidth="1"/>
    <col min="7" max="7" width="40.28515625" bestFit="1" customWidth="1"/>
  </cols>
  <sheetData>
    <row r="1" spans="3:26" ht="15.75" x14ac:dyDescent="0.25">
      <c r="C1" s="78" t="s">
        <v>32</v>
      </c>
      <c r="D1" s="79"/>
      <c r="E1" s="80"/>
    </row>
    <row r="2" spans="3:26" ht="15.75" x14ac:dyDescent="0.25">
      <c r="C2" s="81" t="s">
        <v>34</v>
      </c>
      <c r="D2" s="82"/>
      <c r="E2" s="83"/>
      <c r="G2" s="11" t="s">
        <v>42</v>
      </c>
    </row>
    <row r="3" spans="3:26" ht="15.75" x14ac:dyDescent="0.25">
      <c r="C3" s="49" t="s">
        <v>4</v>
      </c>
      <c r="D3" s="50" t="s">
        <v>77</v>
      </c>
      <c r="E3" s="51"/>
      <c r="G3" t="s">
        <v>38</v>
      </c>
    </row>
    <row r="4" spans="3:26" ht="15.75" x14ac:dyDescent="0.25">
      <c r="C4" s="49" t="s">
        <v>5</v>
      </c>
      <c r="D4" s="46" t="s">
        <v>82</v>
      </c>
      <c r="E4" s="51"/>
      <c r="G4" t="s">
        <v>41</v>
      </c>
    </row>
    <row r="5" spans="3:26" ht="15.75" x14ac:dyDescent="0.25">
      <c r="C5" s="49" t="s">
        <v>2</v>
      </c>
      <c r="D5" s="52" t="s">
        <v>73</v>
      </c>
      <c r="E5" s="51"/>
      <c r="G5" t="s">
        <v>40</v>
      </c>
    </row>
    <row r="6" spans="3:26" ht="15" x14ac:dyDescent="0.2">
      <c r="C6" s="53"/>
      <c r="D6" s="54"/>
      <c r="E6" s="51"/>
      <c r="G6" t="s">
        <v>39</v>
      </c>
    </row>
    <row r="7" spans="3:26" ht="15.75" x14ac:dyDescent="0.25">
      <c r="C7" s="55" t="s">
        <v>36</v>
      </c>
      <c r="D7" s="9" t="s">
        <v>35</v>
      </c>
      <c r="E7" s="56" t="s">
        <v>0</v>
      </c>
      <c r="G7" t="s">
        <v>46</v>
      </c>
    </row>
    <row r="8" spans="3:26" s="5" customFormat="1" ht="15" x14ac:dyDescent="0.2">
      <c r="C8" s="57" t="s">
        <v>66</v>
      </c>
      <c r="D8" s="10" t="s">
        <v>68</v>
      </c>
      <c r="E8" s="58">
        <f>'Pete Crvenkovski'!Q12</f>
        <v>664.7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3:26" s="5" customFormat="1" ht="15" x14ac:dyDescent="0.2">
      <c r="C9" s="57" t="s">
        <v>70</v>
      </c>
      <c r="D9" s="10" t="s">
        <v>71</v>
      </c>
      <c r="E9" s="58">
        <f>'Cathy Kelly'!Q32</f>
        <v>1684.98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3:26" s="5" customFormat="1" ht="15" x14ac:dyDescent="0.2">
      <c r="C10" s="57" t="s">
        <v>74</v>
      </c>
      <c r="D10" s="10" t="s">
        <v>75</v>
      </c>
      <c r="E10" s="58">
        <f>'Jean-Francois Harvey'!Q18</f>
        <v>630.04999999999995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3:26" s="5" customFormat="1" ht="15" x14ac:dyDescent="0.2">
      <c r="C11" s="75" t="s">
        <v>109</v>
      </c>
      <c r="D11" s="76" t="s">
        <v>69</v>
      </c>
      <c r="E11" s="77">
        <f>'Nicole Robinson'!Q11</f>
        <v>365.92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3:26" s="5" customFormat="1" ht="18.75" thickBot="1" x14ac:dyDescent="0.3">
      <c r="C12" s="59" t="s">
        <v>31</v>
      </c>
      <c r="D12" s="60"/>
      <c r="E12" s="61">
        <f>SUM(E8:E10)</f>
        <v>2979.7300000000005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3:26" s="5" customFormat="1" x14ac:dyDescent="0.2"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3:26" s="5" customFormat="1" x14ac:dyDescent="0.2"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3:26" s="5" customFormat="1" x14ac:dyDescent="0.2"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3:26" s="5" customFormat="1" x14ac:dyDescent="0.2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3:26" s="5" customFormat="1" x14ac:dyDescent="0.2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3:26" s="5" customFormat="1" x14ac:dyDescent="0.2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3:26" s="5" customFormat="1" x14ac:dyDescent="0.2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3:26" s="5" customFormat="1" x14ac:dyDescent="0.2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3:26" s="5" customFormat="1" x14ac:dyDescent="0.2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39" spans="23:23" x14ac:dyDescent="0.2">
      <c r="W39" t="s">
        <v>6</v>
      </c>
    </row>
    <row r="40" spans="23:23" x14ac:dyDescent="0.2">
      <c r="W40" t="s">
        <v>7</v>
      </c>
    </row>
    <row r="41" spans="23:23" x14ac:dyDescent="0.2">
      <c r="W41" t="s">
        <v>8</v>
      </c>
    </row>
    <row r="42" spans="23:23" x14ac:dyDescent="0.2">
      <c r="W42" t="s">
        <v>9</v>
      </c>
    </row>
    <row r="43" spans="23:23" x14ac:dyDescent="0.2">
      <c r="W43" t="s">
        <v>18</v>
      </c>
    </row>
    <row r="44" spans="23:23" x14ac:dyDescent="0.2">
      <c r="W44" t="s">
        <v>19</v>
      </c>
    </row>
    <row r="45" spans="23:23" x14ac:dyDescent="0.2">
      <c r="W45" t="s">
        <v>20</v>
      </c>
    </row>
    <row r="46" spans="23:23" x14ac:dyDescent="0.2">
      <c r="W46" t="s">
        <v>21</v>
      </c>
    </row>
    <row r="47" spans="23:23" x14ac:dyDescent="0.2">
      <c r="W47" t="s">
        <v>10</v>
      </c>
    </row>
    <row r="48" spans="23:23" x14ac:dyDescent="0.2">
      <c r="W48" t="s">
        <v>11</v>
      </c>
    </row>
    <row r="49" spans="23:23" x14ac:dyDescent="0.2">
      <c r="W49" t="s">
        <v>12</v>
      </c>
    </row>
    <row r="50" spans="23:23" x14ac:dyDescent="0.2">
      <c r="W50" t="s">
        <v>13</v>
      </c>
    </row>
    <row r="51" spans="23:23" x14ac:dyDescent="0.2">
      <c r="W51" t="s">
        <v>22</v>
      </c>
    </row>
    <row r="52" spans="23:23" x14ac:dyDescent="0.2">
      <c r="W52" t="s">
        <v>23</v>
      </c>
    </row>
    <row r="53" spans="23:23" x14ac:dyDescent="0.2">
      <c r="W53" t="s">
        <v>24</v>
      </c>
    </row>
    <row r="54" spans="23:23" x14ac:dyDescent="0.2">
      <c r="W54" t="s">
        <v>25</v>
      </c>
    </row>
    <row r="55" spans="23:23" x14ac:dyDescent="0.2">
      <c r="W55" t="s">
        <v>14</v>
      </c>
    </row>
    <row r="56" spans="23:23" x14ac:dyDescent="0.2">
      <c r="W56" t="s">
        <v>15</v>
      </c>
    </row>
    <row r="57" spans="23:23" x14ac:dyDescent="0.2">
      <c r="W57" t="s">
        <v>16</v>
      </c>
    </row>
    <row r="58" spans="23:23" x14ac:dyDescent="0.2">
      <c r="W58" t="s">
        <v>17</v>
      </c>
    </row>
  </sheetData>
  <mergeCells count="2">
    <mergeCell ref="C1:E1"/>
    <mergeCell ref="C2:E2"/>
  </mergeCells>
  <pageMargins left="0.7" right="0.7" top="0.75" bottom="0.75" header="0.3" footer="0.3"/>
  <pageSetup paperSize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opLeftCell="C9" zoomScaleNormal="100" workbookViewId="0">
      <selection activeCell="P40" sqref="P40"/>
    </sheetView>
  </sheetViews>
  <sheetFormatPr defaultRowHeight="12.75" x14ac:dyDescent="0.2"/>
  <cols>
    <col min="1" max="1" width="12.5703125" customWidth="1"/>
    <col min="2" max="2" width="19.5703125" customWidth="1"/>
    <col min="3" max="3" width="42.5703125" customWidth="1"/>
    <col min="4" max="4" width="10.42578125" customWidth="1"/>
    <col min="5" max="5" width="11.28515625" customWidth="1"/>
    <col min="6" max="6" width="35.7109375" bestFit="1" customWidth="1"/>
    <col min="7" max="7" width="25.85546875" bestFit="1" customWidth="1"/>
    <col min="8" max="8" width="9.5703125" customWidth="1"/>
    <col min="9" max="9" width="9.140625" customWidth="1"/>
    <col min="10" max="10" width="12.42578125" customWidth="1"/>
    <col min="11" max="11" width="14.28515625" customWidth="1"/>
    <col min="12" max="12" width="9" customWidth="1"/>
    <col min="13" max="13" width="9.85546875" customWidth="1"/>
    <col min="14" max="14" width="10.42578125" customWidth="1"/>
    <col min="15" max="15" width="10.140625" customWidth="1"/>
    <col min="16" max="16" width="9.85546875" customWidth="1"/>
    <col min="17" max="17" width="14.28515625" bestFit="1" customWidth="1"/>
    <col min="18" max="18" width="3.5703125" customWidth="1"/>
    <col min="19" max="19" width="2" style="6" customWidth="1"/>
    <col min="20" max="20" width="40.28515625" bestFit="1" customWidth="1"/>
  </cols>
  <sheetData>
    <row r="1" spans="1:20" ht="18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23"/>
      <c r="S1" s="7"/>
    </row>
    <row r="2" spans="1:20" ht="15.75" x14ac:dyDescent="0.25">
      <c r="B2" s="1" t="s">
        <v>4</v>
      </c>
      <c r="C2" s="1" t="s">
        <v>65</v>
      </c>
    </row>
    <row r="3" spans="1:20" ht="15.75" x14ac:dyDescent="0.25">
      <c r="B3" s="1" t="s">
        <v>5</v>
      </c>
      <c r="C3" s="13" t="str">
        <f>+'Summary Q4'!D4</f>
        <v>Q4 = 01Jan2020 to 31Mar2020 (expenses paid during this period)</v>
      </c>
    </row>
    <row r="4" spans="1:20" ht="15.75" x14ac:dyDescent="0.25">
      <c r="B4" s="1" t="s">
        <v>2</v>
      </c>
      <c r="C4" s="3" t="s">
        <v>43</v>
      </c>
    </row>
    <row r="5" spans="1:20" ht="15.75" x14ac:dyDescent="0.25">
      <c r="B5" s="1" t="s">
        <v>3</v>
      </c>
      <c r="C5" s="3" t="s">
        <v>44</v>
      </c>
    </row>
    <row r="7" spans="1:20" ht="21" customHeight="1" x14ac:dyDescent="0.25">
      <c r="A7" s="24" t="s">
        <v>64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/>
      <c r="R7" s="15"/>
      <c r="T7" s="4" t="s">
        <v>1</v>
      </c>
    </row>
    <row r="8" spans="1:20" ht="39.75" customHeight="1" x14ac:dyDescent="0.2">
      <c r="A8" s="27" t="s">
        <v>36</v>
      </c>
      <c r="B8" s="27" t="s">
        <v>47</v>
      </c>
      <c r="C8" s="27" t="s">
        <v>48</v>
      </c>
      <c r="D8" s="27" t="s">
        <v>49</v>
      </c>
      <c r="E8" s="27" t="s">
        <v>50</v>
      </c>
      <c r="F8" s="27" t="s">
        <v>51</v>
      </c>
      <c r="G8" s="27" t="s">
        <v>52</v>
      </c>
      <c r="H8" s="27" t="s">
        <v>53</v>
      </c>
      <c r="I8" s="27" t="s">
        <v>54</v>
      </c>
      <c r="J8" s="27" t="s">
        <v>55</v>
      </c>
      <c r="K8" s="27" t="s">
        <v>56</v>
      </c>
      <c r="L8" s="27" t="s">
        <v>57</v>
      </c>
      <c r="M8" s="27" t="s">
        <v>58</v>
      </c>
      <c r="N8" s="27" t="s">
        <v>59</v>
      </c>
      <c r="O8" s="27" t="s">
        <v>60</v>
      </c>
      <c r="P8" s="27" t="s">
        <v>61</v>
      </c>
      <c r="Q8" s="27" t="s">
        <v>62</v>
      </c>
      <c r="R8" s="35"/>
      <c r="T8" s="2" t="s">
        <v>19</v>
      </c>
    </row>
    <row r="9" spans="1:20" ht="12.75" customHeight="1" x14ac:dyDescent="0.2">
      <c r="A9" s="28" t="s">
        <v>43</v>
      </c>
      <c r="B9" s="28" t="s">
        <v>44</v>
      </c>
      <c r="C9" s="2"/>
      <c r="D9" s="29"/>
      <c r="E9" s="29"/>
      <c r="F9" s="22"/>
      <c r="G9" s="28"/>
      <c r="H9" s="30"/>
      <c r="I9" s="31"/>
      <c r="J9" s="37"/>
      <c r="K9" s="31"/>
      <c r="L9" s="31"/>
      <c r="M9" s="31"/>
      <c r="N9" s="31">
        <f>SUM(I9:M9)</f>
        <v>0</v>
      </c>
      <c r="O9" s="31"/>
      <c r="P9" s="31"/>
      <c r="Q9" s="31">
        <f>SUM(N9:P9)</f>
        <v>0</v>
      </c>
      <c r="R9" s="34"/>
      <c r="T9" s="2" t="s">
        <v>9</v>
      </c>
    </row>
    <row r="10" spans="1:20" ht="12.75" customHeight="1" x14ac:dyDescent="0.2">
      <c r="A10" s="28" t="s">
        <v>43</v>
      </c>
      <c r="B10" s="28" t="s">
        <v>44</v>
      </c>
      <c r="C10" s="2"/>
      <c r="D10" s="29"/>
      <c r="E10" s="29"/>
      <c r="F10" s="2"/>
      <c r="G10" s="18"/>
      <c r="H10" s="33"/>
      <c r="I10" s="31"/>
      <c r="J10" s="31"/>
      <c r="K10" s="31"/>
      <c r="L10" s="31"/>
      <c r="M10" s="31"/>
      <c r="N10" s="31">
        <f t="shared" ref="N10:N49" si="0">SUM(I10:M10)</f>
        <v>0</v>
      </c>
      <c r="O10" s="31"/>
      <c r="P10" s="31"/>
      <c r="Q10" s="31">
        <f t="shared" ref="Q10:Q49" si="1">SUM(N10:P10)</f>
        <v>0</v>
      </c>
      <c r="R10" s="34"/>
      <c r="T10" s="2" t="s">
        <v>11</v>
      </c>
    </row>
    <row r="11" spans="1:20" ht="12.75" customHeight="1" x14ac:dyDescent="0.2">
      <c r="A11" s="28" t="s">
        <v>43</v>
      </c>
      <c r="B11" s="28" t="s">
        <v>44</v>
      </c>
      <c r="C11" s="2"/>
      <c r="D11" s="29"/>
      <c r="E11" s="29"/>
      <c r="F11" s="2"/>
      <c r="G11" s="18"/>
      <c r="H11" s="33"/>
      <c r="I11" s="31"/>
      <c r="J11" s="31"/>
      <c r="K11" s="31"/>
      <c r="L11" s="31"/>
      <c r="M11" s="31"/>
      <c r="N11" s="31">
        <f t="shared" si="0"/>
        <v>0</v>
      </c>
      <c r="O11" s="31"/>
      <c r="P11" s="31"/>
      <c r="Q11" s="31">
        <f t="shared" si="1"/>
        <v>0</v>
      </c>
      <c r="R11" s="34"/>
      <c r="T11" s="2" t="s">
        <v>15</v>
      </c>
    </row>
    <row r="12" spans="1:20" ht="12.75" customHeight="1" x14ac:dyDescent="0.2">
      <c r="A12" s="28" t="s">
        <v>43</v>
      </c>
      <c r="B12" s="28" t="s">
        <v>44</v>
      </c>
      <c r="C12" s="16"/>
      <c r="D12" s="29"/>
      <c r="E12" s="29"/>
      <c r="F12" s="2"/>
      <c r="G12" s="18"/>
      <c r="H12" s="33"/>
      <c r="I12" s="31"/>
      <c r="J12" s="31"/>
      <c r="K12" s="31"/>
      <c r="L12" s="31"/>
      <c r="M12" s="31"/>
      <c r="N12" s="31">
        <f t="shared" si="0"/>
        <v>0</v>
      </c>
      <c r="O12" s="31"/>
      <c r="P12" s="31"/>
      <c r="Q12" s="31">
        <f t="shared" si="1"/>
        <v>0</v>
      </c>
      <c r="R12" s="34"/>
      <c r="T12" s="2" t="s">
        <v>7</v>
      </c>
    </row>
    <row r="13" spans="1:20" ht="12.75" customHeight="1" x14ac:dyDescent="0.2">
      <c r="A13" s="28" t="s">
        <v>43</v>
      </c>
      <c r="B13" s="28" t="s">
        <v>44</v>
      </c>
      <c r="C13" s="2"/>
      <c r="D13" s="29"/>
      <c r="E13" s="29"/>
      <c r="F13" s="2"/>
      <c r="G13" s="38"/>
      <c r="H13" s="33"/>
      <c r="I13" s="31"/>
      <c r="J13" s="31"/>
      <c r="K13" s="31"/>
      <c r="L13" s="31"/>
      <c r="M13" s="31"/>
      <c r="N13" s="31">
        <f t="shared" si="0"/>
        <v>0</v>
      </c>
      <c r="O13" s="31"/>
      <c r="P13" s="31"/>
      <c r="Q13" s="31">
        <f t="shared" si="1"/>
        <v>0</v>
      </c>
      <c r="R13" s="34"/>
      <c r="T13" s="2" t="s">
        <v>6</v>
      </c>
    </row>
    <row r="14" spans="1:20" ht="12.75" customHeight="1" x14ac:dyDescent="0.2">
      <c r="A14" s="28" t="s">
        <v>43</v>
      </c>
      <c r="B14" s="28" t="s">
        <v>44</v>
      </c>
      <c r="C14" s="2"/>
      <c r="D14" s="29"/>
      <c r="E14" s="29"/>
      <c r="F14" s="2"/>
      <c r="G14" s="18"/>
      <c r="H14" s="33"/>
      <c r="I14" s="31"/>
      <c r="J14" s="31"/>
      <c r="K14" s="31"/>
      <c r="L14" s="31"/>
      <c r="M14" s="31"/>
      <c r="N14" s="31">
        <f t="shared" si="0"/>
        <v>0</v>
      </c>
      <c r="O14" s="31"/>
      <c r="P14" s="31"/>
      <c r="Q14" s="31">
        <f t="shared" si="1"/>
        <v>0</v>
      </c>
      <c r="R14" s="34"/>
      <c r="T14" s="16" t="s">
        <v>37</v>
      </c>
    </row>
    <row r="15" spans="1:20" ht="12.75" customHeight="1" x14ac:dyDescent="0.2">
      <c r="A15" s="28" t="s">
        <v>43</v>
      </c>
      <c r="B15" s="28" t="s">
        <v>44</v>
      </c>
      <c r="C15" s="2"/>
      <c r="D15" s="29"/>
      <c r="E15" s="29"/>
      <c r="F15" s="2"/>
      <c r="G15" s="18"/>
      <c r="H15" s="33"/>
      <c r="I15" s="31"/>
      <c r="J15" s="31"/>
      <c r="K15" s="31"/>
      <c r="L15" s="31"/>
      <c r="M15" s="31"/>
      <c r="N15" s="31">
        <f t="shared" si="0"/>
        <v>0</v>
      </c>
      <c r="O15" s="31"/>
      <c r="P15" s="31"/>
      <c r="Q15" s="31">
        <f t="shared" si="1"/>
        <v>0</v>
      </c>
      <c r="R15" s="34"/>
      <c r="T15" s="19"/>
    </row>
    <row r="16" spans="1:20" ht="12.75" customHeight="1" x14ac:dyDescent="0.2">
      <c r="A16" s="28" t="s">
        <v>43</v>
      </c>
      <c r="B16" s="28" t="s">
        <v>44</v>
      </c>
      <c r="C16" s="2"/>
      <c r="D16" s="29"/>
      <c r="E16" s="29"/>
      <c r="F16" s="2"/>
      <c r="G16" s="18"/>
      <c r="H16" s="33"/>
      <c r="I16" s="31"/>
      <c r="J16" s="40"/>
      <c r="K16" s="31"/>
      <c r="L16" s="31"/>
      <c r="M16" s="31"/>
      <c r="N16" s="31">
        <f t="shared" si="0"/>
        <v>0</v>
      </c>
      <c r="O16" s="31"/>
      <c r="P16" s="31"/>
      <c r="Q16" s="31">
        <f t="shared" si="1"/>
        <v>0</v>
      </c>
      <c r="R16" s="34"/>
      <c r="T16" s="20" t="s">
        <v>26</v>
      </c>
    </row>
    <row r="17" spans="1:20" ht="12.75" customHeight="1" x14ac:dyDescent="0.2">
      <c r="A17" s="28" t="s">
        <v>43</v>
      </c>
      <c r="B17" s="28" t="s">
        <v>44</v>
      </c>
      <c r="C17" s="2"/>
      <c r="D17" s="29"/>
      <c r="E17" s="29"/>
      <c r="F17" s="2"/>
      <c r="G17" s="18"/>
      <c r="H17" s="33"/>
      <c r="I17" s="31"/>
      <c r="J17" s="31"/>
      <c r="K17" s="31"/>
      <c r="L17" s="31"/>
      <c r="M17" s="31"/>
      <c r="N17" s="31">
        <f t="shared" si="0"/>
        <v>0</v>
      </c>
      <c r="O17" s="31"/>
      <c r="P17" s="31"/>
      <c r="Q17" s="31">
        <f t="shared" si="1"/>
        <v>0</v>
      </c>
      <c r="R17" s="34"/>
      <c r="T17" s="21" t="s">
        <v>27</v>
      </c>
    </row>
    <row r="18" spans="1:20" ht="12.75" customHeight="1" x14ac:dyDescent="0.2">
      <c r="A18" s="28" t="s">
        <v>43</v>
      </c>
      <c r="B18" s="28" t="s">
        <v>44</v>
      </c>
      <c r="C18" s="2"/>
      <c r="D18" s="29"/>
      <c r="E18" s="29"/>
      <c r="F18" s="2"/>
      <c r="G18" s="18"/>
      <c r="H18" s="33"/>
      <c r="I18" s="31"/>
      <c r="J18" s="31"/>
      <c r="K18" s="31"/>
      <c r="L18" s="31"/>
      <c r="M18" s="37"/>
      <c r="N18" s="31">
        <f t="shared" si="0"/>
        <v>0</v>
      </c>
      <c r="O18" s="31"/>
      <c r="P18" s="31"/>
      <c r="Q18" s="31">
        <f t="shared" si="1"/>
        <v>0</v>
      </c>
      <c r="R18" s="34"/>
      <c r="T18" s="17" t="s">
        <v>28</v>
      </c>
    </row>
    <row r="19" spans="1:20" ht="12.75" customHeight="1" x14ac:dyDescent="0.2">
      <c r="A19" s="28" t="s">
        <v>43</v>
      </c>
      <c r="B19" s="28" t="s">
        <v>44</v>
      </c>
      <c r="C19" s="2"/>
      <c r="D19" s="29"/>
      <c r="E19" s="29"/>
      <c r="F19" s="2"/>
      <c r="G19" s="18"/>
      <c r="H19" s="33"/>
      <c r="I19" s="31"/>
      <c r="J19" s="31"/>
      <c r="K19" s="31"/>
      <c r="L19" s="31"/>
      <c r="M19" s="37"/>
      <c r="N19" s="31">
        <f t="shared" si="0"/>
        <v>0</v>
      </c>
      <c r="O19" s="31"/>
      <c r="P19" s="31"/>
      <c r="Q19" s="31">
        <f t="shared" si="1"/>
        <v>0</v>
      </c>
      <c r="R19" s="34"/>
      <c r="T19" s="14"/>
    </row>
    <row r="20" spans="1:20" ht="12.75" customHeight="1" x14ac:dyDescent="0.2">
      <c r="A20" s="28" t="s">
        <v>43</v>
      </c>
      <c r="B20" s="28" t="s">
        <v>44</v>
      </c>
      <c r="C20" s="2"/>
      <c r="D20" s="29"/>
      <c r="E20" s="29"/>
      <c r="F20" s="2"/>
      <c r="G20" s="18"/>
      <c r="H20" s="33"/>
      <c r="I20" s="31"/>
      <c r="J20" s="31"/>
      <c r="K20" s="31"/>
      <c r="L20" s="31"/>
      <c r="M20" s="37"/>
      <c r="N20" s="31">
        <f t="shared" si="0"/>
        <v>0</v>
      </c>
      <c r="O20" s="31"/>
      <c r="P20" s="31"/>
      <c r="Q20" s="31">
        <f t="shared" si="1"/>
        <v>0</v>
      </c>
      <c r="R20" s="34"/>
      <c r="T20" s="11" t="s">
        <v>42</v>
      </c>
    </row>
    <row r="21" spans="1:20" ht="12.75" customHeight="1" x14ac:dyDescent="0.2">
      <c r="A21" s="28" t="s">
        <v>43</v>
      </c>
      <c r="B21" s="28" t="s">
        <v>44</v>
      </c>
      <c r="C21" s="16"/>
      <c r="D21" s="29"/>
      <c r="E21" s="29"/>
      <c r="F21" s="2"/>
      <c r="G21" s="18"/>
      <c r="H21" s="33"/>
      <c r="I21" s="31"/>
      <c r="J21" s="31"/>
      <c r="K21" s="31"/>
      <c r="L21" s="31"/>
      <c r="M21" s="37"/>
      <c r="N21" s="31">
        <f t="shared" si="0"/>
        <v>0</v>
      </c>
      <c r="O21" s="31"/>
      <c r="P21" s="31"/>
      <c r="Q21" s="31">
        <f t="shared" si="1"/>
        <v>0</v>
      </c>
      <c r="R21" s="34"/>
      <c r="T21" s="11"/>
    </row>
    <row r="22" spans="1:20" ht="12.75" customHeight="1" x14ac:dyDescent="0.2">
      <c r="A22" s="28" t="s">
        <v>43</v>
      </c>
      <c r="B22" s="28" t="s">
        <v>44</v>
      </c>
      <c r="C22" s="2"/>
      <c r="D22" s="29"/>
      <c r="E22" s="29"/>
      <c r="F22" s="18"/>
      <c r="G22" s="18"/>
      <c r="H22" s="33"/>
      <c r="I22" s="31"/>
      <c r="J22" s="31"/>
      <c r="K22" s="31"/>
      <c r="L22" s="31"/>
      <c r="M22" s="37"/>
      <c r="N22" s="31">
        <f t="shared" si="0"/>
        <v>0</v>
      </c>
      <c r="O22" s="31"/>
      <c r="P22" s="31"/>
      <c r="Q22" s="31">
        <f t="shared" si="1"/>
        <v>0</v>
      </c>
      <c r="R22" s="34"/>
      <c r="T22" s="11"/>
    </row>
    <row r="23" spans="1:20" ht="12.75" customHeight="1" x14ac:dyDescent="0.2">
      <c r="A23" s="28" t="s">
        <v>43</v>
      </c>
      <c r="B23" s="28" t="s">
        <v>44</v>
      </c>
      <c r="C23" s="2"/>
      <c r="D23" s="29"/>
      <c r="E23" s="29"/>
      <c r="F23" s="18"/>
      <c r="G23" s="18"/>
      <c r="H23" s="33"/>
      <c r="I23" s="31"/>
      <c r="J23" s="31"/>
      <c r="K23" s="31"/>
      <c r="L23" s="31"/>
      <c r="M23" s="37"/>
      <c r="N23" s="31">
        <f t="shared" si="0"/>
        <v>0</v>
      </c>
      <c r="O23" s="31"/>
      <c r="P23" s="31"/>
      <c r="Q23" s="31">
        <f t="shared" si="1"/>
        <v>0</v>
      </c>
      <c r="R23" s="34"/>
      <c r="T23" s="11"/>
    </row>
    <row r="24" spans="1:20" ht="12.75" customHeight="1" x14ac:dyDescent="0.2">
      <c r="A24" s="28" t="s">
        <v>43</v>
      </c>
      <c r="B24" s="28" t="s">
        <v>44</v>
      </c>
      <c r="C24" s="2"/>
      <c r="D24" s="29"/>
      <c r="E24" s="29"/>
      <c r="F24" s="18"/>
      <c r="G24" s="18"/>
      <c r="H24" s="33"/>
      <c r="I24" s="31"/>
      <c r="J24" s="31"/>
      <c r="K24" s="31"/>
      <c r="L24" s="31"/>
      <c r="M24" s="37"/>
      <c r="N24" s="31">
        <f t="shared" si="0"/>
        <v>0</v>
      </c>
      <c r="O24" s="31"/>
      <c r="P24" s="31"/>
      <c r="Q24" s="31">
        <f t="shared" si="1"/>
        <v>0</v>
      </c>
      <c r="R24" s="34"/>
      <c r="T24" s="11"/>
    </row>
    <row r="25" spans="1:20" ht="12.75" customHeight="1" x14ac:dyDescent="0.2">
      <c r="A25" s="28" t="s">
        <v>43</v>
      </c>
      <c r="B25" s="28" t="s">
        <v>44</v>
      </c>
      <c r="C25" s="2"/>
      <c r="D25" s="29"/>
      <c r="E25" s="29"/>
      <c r="F25" s="18"/>
      <c r="G25" s="18"/>
      <c r="H25" s="33"/>
      <c r="I25" s="31"/>
      <c r="J25" s="31"/>
      <c r="K25" s="31"/>
      <c r="L25" s="31"/>
      <c r="M25" s="37"/>
      <c r="N25" s="31">
        <f t="shared" si="0"/>
        <v>0</v>
      </c>
      <c r="O25" s="31"/>
      <c r="P25" s="31"/>
      <c r="Q25" s="31">
        <f t="shared" si="1"/>
        <v>0</v>
      </c>
      <c r="R25" s="34"/>
      <c r="T25" s="11"/>
    </row>
    <row r="26" spans="1:20" ht="12.75" customHeight="1" x14ac:dyDescent="0.2">
      <c r="A26" s="28" t="s">
        <v>43</v>
      </c>
      <c r="B26" s="28" t="s">
        <v>44</v>
      </c>
      <c r="C26" s="2"/>
      <c r="D26" s="29"/>
      <c r="E26" s="29"/>
      <c r="F26" s="18"/>
      <c r="G26" s="18"/>
      <c r="H26" s="33"/>
      <c r="I26" s="31"/>
      <c r="J26" s="31"/>
      <c r="K26" s="31"/>
      <c r="L26" s="31"/>
      <c r="M26" s="37"/>
      <c r="N26" s="31">
        <f t="shared" si="0"/>
        <v>0</v>
      </c>
      <c r="O26" s="31"/>
      <c r="P26" s="31"/>
      <c r="Q26" s="31">
        <f t="shared" si="1"/>
        <v>0</v>
      </c>
      <c r="R26" s="34"/>
      <c r="T26" s="11"/>
    </row>
    <row r="27" spans="1:20" ht="12.75" customHeight="1" x14ac:dyDescent="0.2">
      <c r="A27" s="28" t="s">
        <v>43</v>
      </c>
      <c r="B27" s="28" t="s">
        <v>44</v>
      </c>
      <c r="C27" s="16"/>
      <c r="D27" s="29"/>
      <c r="E27" s="29"/>
      <c r="F27" s="18"/>
      <c r="G27" s="18"/>
      <c r="H27" s="33"/>
      <c r="I27" s="31"/>
      <c r="J27" s="31"/>
      <c r="K27" s="31"/>
      <c r="L27" s="31"/>
      <c r="M27" s="37"/>
      <c r="N27" s="31">
        <f t="shared" si="0"/>
        <v>0</v>
      </c>
      <c r="O27" s="31"/>
      <c r="P27" s="31"/>
      <c r="Q27" s="31">
        <f t="shared" si="1"/>
        <v>0</v>
      </c>
      <c r="R27" s="34"/>
      <c r="T27" s="11"/>
    </row>
    <row r="28" spans="1:20" ht="12.75" customHeight="1" x14ac:dyDescent="0.2">
      <c r="A28" s="28" t="s">
        <v>43</v>
      </c>
      <c r="B28" s="28" t="s">
        <v>44</v>
      </c>
      <c r="C28" s="2"/>
      <c r="D28" s="29"/>
      <c r="E28" s="29"/>
      <c r="F28" s="18"/>
      <c r="G28" s="18"/>
      <c r="H28" s="33"/>
      <c r="I28" s="31"/>
      <c r="J28" s="31"/>
      <c r="K28" s="31"/>
      <c r="L28" s="40"/>
      <c r="M28" s="37"/>
      <c r="N28" s="31">
        <f t="shared" si="0"/>
        <v>0</v>
      </c>
      <c r="O28" s="31"/>
      <c r="P28" s="31"/>
      <c r="Q28" s="31">
        <f t="shared" si="1"/>
        <v>0</v>
      </c>
      <c r="R28" s="34"/>
      <c r="T28" s="11"/>
    </row>
    <row r="29" spans="1:20" ht="12.75" customHeight="1" x14ac:dyDescent="0.2">
      <c r="A29" s="28" t="s">
        <v>43</v>
      </c>
      <c r="B29" s="28" t="s">
        <v>44</v>
      </c>
      <c r="C29" s="16"/>
      <c r="D29" s="29"/>
      <c r="E29" s="29"/>
      <c r="F29" s="18"/>
      <c r="G29" s="18"/>
      <c r="H29" s="33"/>
      <c r="I29" s="31"/>
      <c r="J29" s="31"/>
      <c r="K29" s="31"/>
      <c r="L29" s="31"/>
      <c r="M29" s="37"/>
      <c r="N29" s="31">
        <f t="shared" si="0"/>
        <v>0</v>
      </c>
      <c r="O29" s="31"/>
      <c r="P29" s="31"/>
      <c r="Q29" s="31">
        <f t="shared" si="1"/>
        <v>0</v>
      </c>
      <c r="R29" s="34"/>
      <c r="T29" s="11"/>
    </row>
    <row r="30" spans="1:20" ht="12.75" customHeight="1" x14ac:dyDescent="0.2">
      <c r="A30" s="28" t="s">
        <v>43</v>
      </c>
      <c r="B30" s="28" t="s">
        <v>44</v>
      </c>
      <c r="C30" s="2"/>
      <c r="D30" s="29"/>
      <c r="E30" s="29"/>
      <c r="F30" s="18"/>
      <c r="G30" s="18"/>
      <c r="H30" s="33"/>
      <c r="I30" s="31"/>
      <c r="J30" s="31"/>
      <c r="K30" s="31"/>
      <c r="L30" s="31"/>
      <c r="M30" s="37"/>
      <c r="N30" s="31">
        <f t="shared" si="0"/>
        <v>0</v>
      </c>
      <c r="O30" s="31"/>
      <c r="P30" s="31"/>
      <c r="Q30" s="31">
        <f t="shared" si="1"/>
        <v>0</v>
      </c>
      <c r="R30" s="34"/>
      <c r="T30" s="11"/>
    </row>
    <row r="31" spans="1:20" ht="12.75" customHeight="1" x14ac:dyDescent="0.2">
      <c r="A31" s="28" t="s">
        <v>43</v>
      </c>
      <c r="B31" s="28" t="s">
        <v>44</v>
      </c>
      <c r="C31" s="16"/>
      <c r="D31" s="29"/>
      <c r="E31" s="29"/>
      <c r="F31" s="18"/>
      <c r="G31" s="18"/>
      <c r="H31" s="33"/>
      <c r="I31" s="31"/>
      <c r="J31" s="31"/>
      <c r="K31" s="31"/>
      <c r="L31" s="31"/>
      <c r="M31" s="37"/>
      <c r="N31" s="31">
        <f t="shared" si="0"/>
        <v>0</v>
      </c>
      <c r="O31" s="31"/>
      <c r="P31" s="31"/>
      <c r="Q31" s="31">
        <f t="shared" si="1"/>
        <v>0</v>
      </c>
      <c r="R31" s="34"/>
      <c r="T31" s="11"/>
    </row>
    <row r="32" spans="1:20" ht="12.75" customHeight="1" x14ac:dyDescent="0.2">
      <c r="A32" s="28" t="s">
        <v>43</v>
      </c>
      <c r="B32" s="28" t="s">
        <v>44</v>
      </c>
      <c r="C32" s="2"/>
      <c r="D32" s="29"/>
      <c r="E32" s="29"/>
      <c r="F32" s="18"/>
      <c r="G32" s="18"/>
      <c r="H32" s="33"/>
      <c r="I32" s="31"/>
      <c r="J32" s="31"/>
      <c r="K32" s="31"/>
      <c r="L32" s="31"/>
      <c r="M32" s="37"/>
      <c r="N32" s="31">
        <f t="shared" si="0"/>
        <v>0</v>
      </c>
      <c r="O32" s="31"/>
      <c r="P32" s="31"/>
      <c r="Q32" s="31">
        <f t="shared" si="1"/>
        <v>0</v>
      </c>
      <c r="R32" s="34"/>
      <c r="T32" s="11"/>
    </row>
    <row r="33" spans="1:20" ht="12.75" customHeight="1" x14ac:dyDescent="0.2">
      <c r="A33" s="28" t="s">
        <v>43</v>
      </c>
      <c r="B33" s="28" t="s">
        <v>44</v>
      </c>
      <c r="C33" s="2"/>
      <c r="D33" s="29"/>
      <c r="E33" s="29"/>
      <c r="F33" s="18"/>
      <c r="G33" s="18"/>
      <c r="H33" s="33"/>
      <c r="I33" s="31"/>
      <c r="J33" s="31"/>
      <c r="K33" s="31"/>
      <c r="L33" s="31"/>
      <c r="M33" s="37"/>
      <c r="N33" s="31">
        <f t="shared" si="0"/>
        <v>0</v>
      </c>
      <c r="O33" s="31"/>
      <c r="P33" s="31"/>
      <c r="Q33" s="31">
        <f t="shared" si="1"/>
        <v>0</v>
      </c>
      <c r="R33" s="34"/>
      <c r="T33" s="11"/>
    </row>
    <row r="34" spans="1:20" ht="12.75" customHeight="1" x14ac:dyDescent="0.2">
      <c r="A34" s="28" t="s">
        <v>43</v>
      </c>
      <c r="B34" s="28" t="s">
        <v>44</v>
      </c>
      <c r="C34" s="2"/>
      <c r="D34" s="29"/>
      <c r="E34" s="29"/>
      <c r="F34" s="18"/>
      <c r="G34" s="18"/>
      <c r="H34" s="33"/>
      <c r="I34" s="31"/>
      <c r="J34" s="31"/>
      <c r="K34" s="31"/>
      <c r="L34" s="31"/>
      <c r="M34" s="37"/>
      <c r="N34" s="31">
        <f t="shared" si="0"/>
        <v>0</v>
      </c>
      <c r="O34" s="31"/>
      <c r="P34" s="31"/>
      <c r="Q34" s="31">
        <f t="shared" si="1"/>
        <v>0</v>
      </c>
      <c r="R34" s="34"/>
      <c r="T34" s="11"/>
    </row>
    <row r="35" spans="1:20" ht="12.75" customHeight="1" x14ac:dyDescent="0.2">
      <c r="A35" s="28" t="s">
        <v>43</v>
      </c>
      <c r="B35" s="28" t="s">
        <v>44</v>
      </c>
      <c r="C35" s="2"/>
      <c r="D35" s="29"/>
      <c r="E35" s="29"/>
      <c r="F35" s="18"/>
      <c r="G35" s="18"/>
      <c r="H35" s="33"/>
      <c r="I35" s="31"/>
      <c r="J35" s="31"/>
      <c r="K35" s="31"/>
      <c r="L35" s="31"/>
      <c r="M35" s="37"/>
      <c r="N35" s="31">
        <f t="shared" si="0"/>
        <v>0</v>
      </c>
      <c r="O35" s="31"/>
      <c r="P35" s="31"/>
      <c r="Q35" s="31">
        <f t="shared" si="1"/>
        <v>0</v>
      </c>
      <c r="R35" s="34"/>
      <c r="T35" s="11"/>
    </row>
    <row r="36" spans="1:20" ht="12.75" customHeight="1" x14ac:dyDescent="0.2">
      <c r="A36" s="28" t="s">
        <v>43</v>
      </c>
      <c r="B36" s="28" t="s">
        <v>44</v>
      </c>
      <c r="C36" s="2"/>
      <c r="D36" s="29"/>
      <c r="E36" s="29"/>
      <c r="F36" s="18"/>
      <c r="G36" s="18"/>
      <c r="H36" s="33"/>
      <c r="I36" s="31"/>
      <c r="J36" s="31"/>
      <c r="K36" s="31"/>
      <c r="L36" s="31"/>
      <c r="M36" s="37"/>
      <c r="N36" s="31">
        <f t="shared" si="0"/>
        <v>0</v>
      </c>
      <c r="O36" s="31"/>
      <c r="P36" s="31"/>
      <c r="Q36" s="31">
        <f t="shared" si="1"/>
        <v>0</v>
      </c>
      <c r="R36" s="34"/>
      <c r="T36" s="11"/>
    </row>
    <row r="37" spans="1:20" ht="12.75" customHeight="1" x14ac:dyDescent="0.2">
      <c r="A37" s="28" t="s">
        <v>43</v>
      </c>
      <c r="B37" s="28" t="s">
        <v>44</v>
      </c>
      <c r="C37" s="2"/>
      <c r="D37" s="29"/>
      <c r="E37" s="29"/>
      <c r="F37" s="18"/>
      <c r="G37" s="18"/>
      <c r="H37" s="33"/>
      <c r="I37" s="31"/>
      <c r="J37" s="31"/>
      <c r="K37" s="31"/>
      <c r="L37" s="31"/>
      <c r="M37" s="37"/>
      <c r="N37" s="31">
        <f t="shared" si="0"/>
        <v>0</v>
      </c>
      <c r="O37" s="31"/>
      <c r="P37" s="31"/>
      <c r="Q37" s="31">
        <f t="shared" si="1"/>
        <v>0</v>
      </c>
      <c r="R37" s="34"/>
      <c r="T37" s="11"/>
    </row>
    <row r="38" spans="1:20" ht="12.75" customHeight="1" x14ac:dyDescent="0.2">
      <c r="A38" s="28" t="s">
        <v>43</v>
      </c>
      <c r="B38" s="28" t="s">
        <v>44</v>
      </c>
      <c r="C38" s="2"/>
      <c r="D38" s="29"/>
      <c r="E38" s="29"/>
      <c r="F38" s="18"/>
      <c r="G38" s="18"/>
      <c r="H38" s="33"/>
      <c r="I38" s="31"/>
      <c r="J38" s="40"/>
      <c r="K38" s="31"/>
      <c r="L38" s="31"/>
      <c r="M38" s="37"/>
      <c r="N38" s="31">
        <f t="shared" si="0"/>
        <v>0</v>
      </c>
      <c r="O38" s="31"/>
      <c r="P38" s="31"/>
      <c r="Q38" s="31">
        <f t="shared" si="1"/>
        <v>0</v>
      </c>
      <c r="R38" s="34"/>
      <c r="T38" s="11"/>
    </row>
    <row r="39" spans="1:20" ht="12.75" customHeight="1" x14ac:dyDescent="0.2">
      <c r="A39" s="28" t="s">
        <v>43</v>
      </c>
      <c r="B39" s="28" t="s">
        <v>44</v>
      </c>
      <c r="C39" s="2"/>
      <c r="D39" s="29"/>
      <c r="E39" s="29"/>
      <c r="F39" s="18"/>
      <c r="G39" s="18"/>
      <c r="H39" s="33"/>
      <c r="I39" s="31"/>
      <c r="J39" s="31"/>
      <c r="K39" s="31"/>
      <c r="L39" s="31"/>
      <c r="M39" s="37"/>
      <c r="N39" s="31">
        <f t="shared" si="0"/>
        <v>0</v>
      </c>
      <c r="O39" s="31"/>
      <c r="P39" s="31"/>
      <c r="Q39" s="31">
        <f t="shared" si="1"/>
        <v>0</v>
      </c>
      <c r="R39" s="34"/>
      <c r="T39" s="11"/>
    </row>
    <row r="40" spans="1:20" ht="12.75" customHeight="1" x14ac:dyDescent="0.2">
      <c r="A40" s="28" t="s">
        <v>43</v>
      </c>
      <c r="B40" s="28" t="s">
        <v>44</v>
      </c>
      <c r="C40" s="2"/>
      <c r="D40" s="29"/>
      <c r="E40" s="29"/>
      <c r="F40" s="18"/>
      <c r="G40" s="18"/>
      <c r="H40" s="33"/>
      <c r="I40" s="31"/>
      <c r="J40" s="37"/>
      <c r="K40" s="31"/>
      <c r="L40" s="31"/>
      <c r="M40" s="37"/>
      <c r="N40" s="31">
        <f t="shared" si="0"/>
        <v>0</v>
      </c>
      <c r="O40" s="31"/>
      <c r="P40" s="31"/>
      <c r="Q40" s="31">
        <f t="shared" si="1"/>
        <v>0</v>
      </c>
      <c r="R40" s="34"/>
      <c r="T40" s="11"/>
    </row>
    <row r="41" spans="1:20" ht="12.75" customHeight="1" x14ac:dyDescent="0.2">
      <c r="A41" s="28" t="s">
        <v>43</v>
      </c>
      <c r="B41" s="28" t="s">
        <v>44</v>
      </c>
      <c r="C41" s="2"/>
      <c r="D41" s="29"/>
      <c r="E41" s="29"/>
      <c r="F41" s="18"/>
      <c r="G41" s="18"/>
      <c r="H41" s="33"/>
      <c r="I41" s="31"/>
      <c r="J41" s="31"/>
      <c r="K41" s="31"/>
      <c r="L41" s="31"/>
      <c r="M41" s="37"/>
      <c r="N41" s="31">
        <f t="shared" si="0"/>
        <v>0</v>
      </c>
      <c r="O41" s="31"/>
      <c r="P41" s="31"/>
      <c r="Q41" s="31">
        <f t="shared" si="1"/>
        <v>0</v>
      </c>
      <c r="R41" s="34"/>
      <c r="T41" s="11"/>
    </row>
    <row r="42" spans="1:20" x14ac:dyDescent="0.2">
      <c r="A42" s="28" t="s">
        <v>43</v>
      </c>
      <c r="B42" s="28" t="s">
        <v>44</v>
      </c>
      <c r="C42" s="2"/>
      <c r="D42" s="29"/>
      <c r="E42" s="29"/>
      <c r="F42" s="18"/>
      <c r="G42" s="18"/>
      <c r="H42" s="33"/>
      <c r="I42" s="31"/>
      <c r="J42" s="31"/>
      <c r="K42" s="31"/>
      <c r="L42" s="31"/>
      <c r="M42" s="37"/>
      <c r="N42" s="31">
        <f t="shared" si="0"/>
        <v>0</v>
      </c>
      <c r="O42" s="31"/>
      <c r="P42" s="31"/>
      <c r="Q42" s="31">
        <f t="shared" si="1"/>
        <v>0</v>
      </c>
      <c r="R42" s="34"/>
      <c r="T42" s="11"/>
    </row>
    <row r="43" spans="1:20" ht="12.75" customHeight="1" x14ac:dyDescent="0.2">
      <c r="A43" s="28" t="s">
        <v>43</v>
      </c>
      <c r="B43" s="28" t="s">
        <v>44</v>
      </c>
      <c r="C43" s="2"/>
      <c r="D43" s="29"/>
      <c r="E43" s="29"/>
      <c r="F43" s="18"/>
      <c r="G43" s="18"/>
      <c r="H43" s="33"/>
      <c r="I43" s="31"/>
      <c r="J43" s="31"/>
      <c r="K43" s="31"/>
      <c r="L43" s="31"/>
      <c r="M43" s="37"/>
      <c r="N43" s="31">
        <f t="shared" si="0"/>
        <v>0</v>
      </c>
      <c r="O43" s="31"/>
      <c r="P43" s="31"/>
      <c r="Q43" s="31">
        <f t="shared" si="1"/>
        <v>0</v>
      </c>
      <c r="R43" s="34"/>
      <c r="T43" s="11"/>
    </row>
    <row r="44" spans="1:20" ht="12.75" customHeight="1" x14ac:dyDescent="0.2">
      <c r="A44" s="28" t="s">
        <v>43</v>
      </c>
      <c r="B44" s="28" t="s">
        <v>44</v>
      </c>
      <c r="C44" s="2"/>
      <c r="D44" s="29"/>
      <c r="E44" s="29"/>
      <c r="F44" s="18"/>
      <c r="G44" s="18"/>
      <c r="H44" s="33"/>
      <c r="I44" s="31"/>
      <c r="J44" s="40"/>
      <c r="K44" s="31"/>
      <c r="L44" s="31"/>
      <c r="M44" s="37"/>
      <c r="N44" s="31">
        <f t="shared" si="0"/>
        <v>0</v>
      </c>
      <c r="O44" s="31"/>
      <c r="P44" s="31"/>
      <c r="Q44" s="31">
        <f t="shared" si="1"/>
        <v>0</v>
      </c>
      <c r="R44" s="34"/>
      <c r="T44" s="11"/>
    </row>
    <row r="45" spans="1:20" ht="12.75" customHeight="1" x14ac:dyDescent="0.2">
      <c r="A45" s="28" t="s">
        <v>43</v>
      </c>
      <c r="B45" s="28" t="s">
        <v>44</v>
      </c>
      <c r="C45" s="2"/>
      <c r="D45" s="29"/>
      <c r="E45" s="29"/>
      <c r="F45" s="18"/>
      <c r="G45" s="18"/>
      <c r="H45" s="33"/>
      <c r="I45" s="31"/>
      <c r="J45" s="31"/>
      <c r="K45" s="31"/>
      <c r="L45" s="31"/>
      <c r="M45" s="37"/>
      <c r="N45" s="31">
        <f t="shared" si="0"/>
        <v>0</v>
      </c>
      <c r="O45" s="31"/>
      <c r="P45" s="31"/>
      <c r="Q45" s="31">
        <f t="shared" si="1"/>
        <v>0</v>
      </c>
      <c r="R45" s="34"/>
      <c r="T45" t="s">
        <v>38</v>
      </c>
    </row>
    <row r="46" spans="1:20" ht="12.75" customHeight="1" x14ac:dyDescent="0.2">
      <c r="A46" s="28" t="s">
        <v>43</v>
      </c>
      <c r="B46" s="28" t="s">
        <v>44</v>
      </c>
      <c r="C46" s="2"/>
      <c r="D46" s="29"/>
      <c r="E46" s="29"/>
      <c r="F46" s="18"/>
      <c r="G46" s="18"/>
      <c r="H46" s="33"/>
      <c r="I46" s="31"/>
      <c r="J46" s="31"/>
      <c r="K46" s="31"/>
      <c r="L46" s="31"/>
      <c r="M46" s="37"/>
      <c r="N46" s="31">
        <f t="shared" si="0"/>
        <v>0</v>
      </c>
      <c r="O46" s="31"/>
      <c r="P46" s="31"/>
      <c r="Q46" s="31">
        <f t="shared" si="1"/>
        <v>0</v>
      </c>
      <c r="R46" s="34"/>
      <c r="T46" t="s">
        <v>41</v>
      </c>
    </row>
    <row r="47" spans="1:20" ht="12.75" customHeight="1" x14ac:dyDescent="0.2">
      <c r="A47" s="28" t="s">
        <v>43</v>
      </c>
      <c r="B47" s="28" t="s">
        <v>44</v>
      </c>
      <c r="C47" s="2"/>
      <c r="D47" s="29"/>
      <c r="E47" s="29"/>
      <c r="F47" s="18"/>
      <c r="G47" s="18"/>
      <c r="H47" s="33"/>
      <c r="I47" s="31"/>
      <c r="J47" s="31"/>
      <c r="K47" s="31"/>
      <c r="L47" s="31"/>
      <c r="M47" s="37"/>
      <c r="N47" s="31">
        <f t="shared" si="0"/>
        <v>0</v>
      </c>
      <c r="O47" s="31"/>
      <c r="P47" s="31"/>
      <c r="Q47" s="31">
        <f t="shared" si="1"/>
        <v>0</v>
      </c>
      <c r="R47" s="34"/>
      <c r="T47" t="s">
        <v>40</v>
      </c>
    </row>
    <row r="48" spans="1:20" ht="12.75" customHeight="1" x14ac:dyDescent="0.2">
      <c r="A48" s="28" t="s">
        <v>43</v>
      </c>
      <c r="B48" s="28" t="s">
        <v>44</v>
      </c>
      <c r="C48" s="2"/>
      <c r="D48" s="29"/>
      <c r="E48" s="29"/>
      <c r="F48" s="18"/>
      <c r="G48" s="18"/>
      <c r="H48" s="33"/>
      <c r="I48" s="31"/>
      <c r="J48" s="31"/>
      <c r="K48" s="31"/>
      <c r="L48" s="31"/>
      <c r="M48" s="37"/>
      <c r="N48" s="31">
        <f t="shared" si="0"/>
        <v>0</v>
      </c>
      <c r="O48" s="31"/>
      <c r="P48" s="31"/>
      <c r="Q48" s="31">
        <f t="shared" si="1"/>
        <v>0</v>
      </c>
      <c r="R48" s="34"/>
      <c r="T48" t="s">
        <v>39</v>
      </c>
    </row>
    <row r="49" spans="1:18" ht="12.75" customHeight="1" x14ac:dyDescent="0.2">
      <c r="A49" s="28"/>
      <c r="B49" s="28"/>
      <c r="C49" s="2"/>
      <c r="D49" s="29"/>
      <c r="E49" s="29"/>
      <c r="F49" s="18"/>
      <c r="G49" s="18"/>
      <c r="H49" s="33"/>
      <c r="I49" s="31"/>
      <c r="J49" s="31"/>
      <c r="K49" s="31"/>
      <c r="L49" s="31"/>
      <c r="M49" s="37"/>
      <c r="N49" s="31">
        <f t="shared" si="0"/>
        <v>0</v>
      </c>
      <c r="O49" s="31"/>
      <c r="P49" s="31"/>
      <c r="Q49" s="31">
        <f t="shared" si="1"/>
        <v>0</v>
      </c>
      <c r="R49" s="34"/>
    </row>
    <row r="50" spans="1:18" ht="12.75" customHeight="1" thickBot="1" x14ac:dyDescent="0.25"/>
    <row r="51" spans="1:18" ht="12.75" customHeight="1" thickBot="1" x14ac:dyDescent="0.3">
      <c r="P51" s="8" t="s">
        <v>30</v>
      </c>
      <c r="Q51" s="12">
        <f>SUM(Q9:Q49)</f>
        <v>0</v>
      </c>
      <c r="R51" s="36"/>
    </row>
  </sheetData>
  <mergeCells count="1">
    <mergeCell ref="A1:Q1"/>
  </mergeCells>
  <dataValidations count="1">
    <dataValidation type="list" allowBlank="1" showInputMessage="1" showErrorMessage="1" sqref="T8:T13 J16:J50 H11:H51 C9:C11 C13:C20 C28 C30 C22:C26 C32:C49">
      <formula1>Description</formula1>
    </dataValidation>
  </dataValidations>
  <pageMargins left="0.75" right="0.74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workbookViewId="0">
      <selection activeCell="C16" sqref="C16"/>
    </sheetView>
  </sheetViews>
  <sheetFormatPr defaultRowHeight="12.75" x14ac:dyDescent="0.2"/>
  <cols>
    <col min="1" max="1" width="15.28515625" customWidth="1"/>
    <col min="2" max="2" width="21.7109375" customWidth="1"/>
    <col min="3" max="3" width="42.5703125" customWidth="1"/>
    <col min="4" max="4" width="10.42578125" customWidth="1"/>
    <col min="5" max="5" width="11.28515625" customWidth="1"/>
    <col min="6" max="6" width="11.5703125" bestFit="1" customWidth="1"/>
    <col min="7" max="7" width="10.28515625" customWidth="1"/>
    <col min="8" max="8" width="11.85546875" bestFit="1" customWidth="1"/>
    <col min="9" max="9" width="9.140625" customWidth="1"/>
    <col min="10" max="10" width="12.42578125" customWidth="1"/>
    <col min="11" max="11" width="14.28515625" customWidth="1"/>
    <col min="12" max="12" width="9" customWidth="1"/>
    <col min="13" max="13" width="9.85546875" customWidth="1"/>
    <col min="14" max="14" width="10.42578125" customWidth="1"/>
    <col min="15" max="15" width="10.140625" customWidth="1"/>
    <col min="16" max="16" width="8.140625" customWidth="1"/>
    <col min="17" max="17" width="12.85546875" customWidth="1"/>
    <col min="18" max="18" width="3.5703125" customWidth="1"/>
    <col min="19" max="19" width="2" style="6" customWidth="1"/>
    <col min="20" max="20" width="40.28515625" bestFit="1" customWidth="1"/>
  </cols>
  <sheetData>
    <row r="1" spans="1:20" ht="18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23"/>
      <c r="S1" s="7"/>
    </row>
    <row r="2" spans="1:20" ht="15.75" x14ac:dyDescent="0.25">
      <c r="B2" s="1" t="s">
        <v>4</v>
      </c>
      <c r="C2" s="1" t="str">
        <f>+'Summary Q4'!D3</f>
        <v>2019-20</v>
      </c>
    </row>
    <row r="3" spans="1:20" ht="15.75" x14ac:dyDescent="0.25">
      <c r="B3" s="1" t="s">
        <v>5</v>
      </c>
      <c r="C3" s="13" t="str">
        <f>+'Summary Q4'!D4</f>
        <v>Q4 = 01Jan2020 to 31Mar2020 (expenses paid during this period)</v>
      </c>
    </row>
    <row r="4" spans="1:20" ht="15.75" x14ac:dyDescent="0.25">
      <c r="B4" s="1" t="s">
        <v>2</v>
      </c>
      <c r="C4" s="3" t="s">
        <v>66</v>
      </c>
    </row>
    <row r="5" spans="1:20" ht="15.75" x14ac:dyDescent="0.25">
      <c r="B5" s="1" t="s">
        <v>3</v>
      </c>
      <c r="C5" s="3" t="s">
        <v>67</v>
      </c>
    </row>
    <row r="7" spans="1:20" ht="21" customHeight="1" x14ac:dyDescent="0.25">
      <c r="A7" s="24" t="s">
        <v>78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/>
      <c r="R7" s="15"/>
      <c r="T7" s="4" t="s">
        <v>1</v>
      </c>
    </row>
    <row r="8" spans="1:20" ht="39.75" customHeight="1" x14ac:dyDescent="0.2">
      <c r="A8" s="27" t="s">
        <v>36</v>
      </c>
      <c r="B8" s="27" t="s">
        <v>47</v>
      </c>
      <c r="C8" s="27" t="s">
        <v>48</v>
      </c>
      <c r="D8" s="27" t="s">
        <v>49</v>
      </c>
      <c r="E8" s="27" t="s">
        <v>50</v>
      </c>
      <c r="F8" s="27" t="s">
        <v>51</v>
      </c>
      <c r="G8" s="27" t="s">
        <v>52</v>
      </c>
      <c r="H8" s="27" t="s">
        <v>53</v>
      </c>
      <c r="I8" s="27" t="s">
        <v>54</v>
      </c>
      <c r="J8" s="27" t="s">
        <v>55</v>
      </c>
      <c r="K8" s="27" t="s">
        <v>56</v>
      </c>
      <c r="L8" s="27" t="s">
        <v>57</v>
      </c>
      <c r="M8" s="27" t="s">
        <v>58</v>
      </c>
      <c r="N8" s="27" t="s">
        <v>59</v>
      </c>
      <c r="O8" s="27" t="s">
        <v>60</v>
      </c>
      <c r="P8" s="27" t="s">
        <v>61</v>
      </c>
      <c r="Q8" s="27" t="s">
        <v>62</v>
      </c>
      <c r="R8" s="35"/>
      <c r="T8" s="2" t="s">
        <v>19</v>
      </c>
    </row>
    <row r="9" spans="1:20" ht="25.5" customHeight="1" x14ac:dyDescent="0.2">
      <c r="A9" s="22" t="s">
        <v>66</v>
      </c>
      <c r="B9" s="22" t="s">
        <v>67</v>
      </c>
      <c r="C9" s="2" t="s">
        <v>85</v>
      </c>
      <c r="D9" s="64">
        <v>44044</v>
      </c>
      <c r="E9" s="64">
        <v>44044</v>
      </c>
      <c r="F9" s="22" t="s">
        <v>83</v>
      </c>
      <c r="G9" s="28"/>
      <c r="H9" s="30"/>
      <c r="I9" s="31"/>
      <c r="J9" s="31">
        <v>162.80000000000001</v>
      </c>
      <c r="K9" s="31"/>
      <c r="L9" s="31">
        <f>10+12.5+22.5</f>
        <v>45</v>
      </c>
      <c r="M9" s="31"/>
      <c r="N9" s="31">
        <f>SUM(I9:M9)</f>
        <v>207.8</v>
      </c>
      <c r="O9" s="31"/>
      <c r="P9" s="31"/>
      <c r="Q9" s="37">
        <f>SUM(N9:P9)</f>
        <v>207.8</v>
      </c>
      <c r="R9" s="34"/>
      <c r="S9" s="43"/>
      <c r="T9" s="2" t="s">
        <v>9</v>
      </c>
    </row>
    <row r="10" spans="1:20" ht="25.5" customHeight="1" x14ac:dyDescent="0.2">
      <c r="A10" s="22" t="s">
        <v>66</v>
      </c>
      <c r="B10" s="22" t="s">
        <v>67</v>
      </c>
      <c r="C10" s="2" t="s">
        <v>84</v>
      </c>
      <c r="D10" s="64">
        <v>43923</v>
      </c>
      <c r="E10" s="64">
        <v>43953</v>
      </c>
      <c r="F10" s="2" t="s">
        <v>79</v>
      </c>
      <c r="G10" s="18"/>
      <c r="H10" s="18"/>
      <c r="I10" s="18"/>
      <c r="J10" s="31">
        <v>236.8</v>
      </c>
      <c r="K10" s="31">
        <v>175.1</v>
      </c>
      <c r="L10" s="31">
        <f>10+12.5+22.5</f>
        <v>45</v>
      </c>
      <c r="M10" s="18"/>
      <c r="N10" s="31">
        <f>SUM(I10:M10)</f>
        <v>456.9</v>
      </c>
      <c r="O10" s="31"/>
      <c r="P10" s="31"/>
      <c r="Q10" s="37">
        <f>SUM(N10:P10)</f>
        <v>456.9</v>
      </c>
      <c r="R10" s="34"/>
      <c r="T10" s="2" t="s">
        <v>11</v>
      </c>
    </row>
    <row r="11" spans="1:20" ht="25.5" customHeight="1" x14ac:dyDescent="0.2">
      <c r="A11" s="47"/>
      <c r="B11" s="47"/>
      <c r="C11" s="46"/>
      <c r="D11" s="68"/>
      <c r="E11" s="68"/>
      <c r="F11" s="69"/>
      <c r="G11" s="15"/>
      <c r="H11" s="15"/>
      <c r="I11" s="15"/>
      <c r="J11" s="15"/>
      <c r="K11" s="15"/>
      <c r="L11" s="15"/>
      <c r="M11" s="15"/>
      <c r="N11" s="34"/>
      <c r="O11" s="34"/>
      <c r="P11" s="34"/>
      <c r="Q11" s="62"/>
      <c r="R11" s="34"/>
      <c r="T11" s="2" t="s">
        <v>15</v>
      </c>
    </row>
    <row r="12" spans="1:20" ht="25.5" customHeight="1" thickBot="1" x14ac:dyDescent="0.3">
      <c r="P12" s="8" t="s">
        <v>30</v>
      </c>
      <c r="Q12" s="63">
        <f>SUM(Q9:Q10)</f>
        <v>664.7</v>
      </c>
      <c r="R12" s="34"/>
      <c r="T12" s="2" t="s">
        <v>7</v>
      </c>
    </row>
    <row r="13" spans="1:20" ht="25.5" customHeight="1" x14ac:dyDescent="0.2">
      <c r="R13" s="34"/>
      <c r="T13" s="2" t="s">
        <v>6</v>
      </c>
    </row>
    <row r="14" spans="1:20" ht="25.5" customHeight="1" x14ac:dyDescent="0.2">
      <c r="R14" s="34"/>
      <c r="T14" s="16" t="s">
        <v>37</v>
      </c>
    </row>
    <row r="15" spans="1:20" ht="25.5" customHeight="1" x14ac:dyDescent="0.2">
      <c r="R15" s="34"/>
      <c r="T15" s="41"/>
    </row>
    <row r="16" spans="1:20" ht="25.5" customHeight="1" x14ac:dyDescent="0.2">
      <c r="T16" s="20" t="s">
        <v>26</v>
      </c>
    </row>
    <row r="17" spans="20:20" ht="25.5" customHeight="1" x14ac:dyDescent="0.2">
      <c r="T17" s="21" t="s">
        <v>27</v>
      </c>
    </row>
    <row r="18" spans="20:20" ht="25.5" customHeight="1" x14ac:dyDescent="0.2">
      <c r="T18" s="17" t="s">
        <v>28</v>
      </c>
    </row>
    <row r="19" spans="20:20" ht="25.5" customHeight="1" x14ac:dyDescent="0.2">
      <c r="T19" s="44" t="s">
        <v>42</v>
      </c>
    </row>
    <row r="20" spans="20:20" ht="25.5" customHeight="1" x14ac:dyDescent="0.2">
      <c r="T20" s="18" t="s">
        <v>38</v>
      </c>
    </row>
    <row r="21" spans="20:20" ht="25.5" customHeight="1" x14ac:dyDescent="0.2">
      <c r="T21" s="18" t="s">
        <v>41</v>
      </c>
    </row>
    <row r="22" spans="20:20" ht="25.5" customHeight="1" x14ac:dyDescent="0.2">
      <c r="T22" s="18" t="s">
        <v>40</v>
      </c>
    </row>
  </sheetData>
  <mergeCells count="1">
    <mergeCell ref="A1:Q1"/>
  </mergeCells>
  <dataValidations count="1">
    <dataValidation type="list" allowBlank="1" showInputMessage="1" showErrorMessage="1" sqref="T8:T13 C9:C11 J10:J11 H10:H11">
      <formula1>Description</formula1>
    </dataValidation>
  </dataValidations>
  <pageMargins left="0.7" right="0.7" top="0.75" bottom="0.75" header="0.3" footer="0.3"/>
  <pageSetup paperSize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32"/>
  <sheetViews>
    <sheetView tabSelected="1" topLeftCell="A19" workbookViewId="0">
      <selection activeCell="C16" sqref="C16"/>
    </sheetView>
  </sheetViews>
  <sheetFormatPr defaultRowHeight="12.75" x14ac:dyDescent="0.2"/>
  <cols>
    <col min="1" max="1" width="15.28515625" customWidth="1"/>
    <col min="2" max="2" width="21.7109375" customWidth="1"/>
    <col min="3" max="3" width="73.28515625" bestFit="1" customWidth="1"/>
    <col min="4" max="4" width="10.42578125" customWidth="1"/>
    <col min="5" max="5" width="11.28515625" customWidth="1"/>
    <col min="6" max="6" width="11.5703125" bestFit="1" customWidth="1"/>
    <col min="7" max="7" width="10.28515625" customWidth="1"/>
    <col min="8" max="8" width="9.5703125" customWidth="1"/>
    <col min="9" max="9" width="9.140625" customWidth="1"/>
    <col min="10" max="10" width="12.42578125" customWidth="1"/>
    <col min="11" max="11" width="14.28515625" customWidth="1"/>
    <col min="12" max="12" width="9" customWidth="1"/>
    <col min="13" max="13" width="9.85546875" customWidth="1"/>
    <col min="14" max="14" width="10.42578125" customWidth="1"/>
    <col min="15" max="15" width="10.140625" customWidth="1"/>
    <col min="16" max="16" width="10.5703125" customWidth="1"/>
    <col min="17" max="17" width="12.85546875" customWidth="1"/>
    <col min="18" max="18" width="3.5703125" customWidth="1"/>
    <col min="19" max="19" width="2" style="43" customWidth="1"/>
    <col min="20" max="20" width="40.28515625" bestFit="1" customWidth="1"/>
  </cols>
  <sheetData>
    <row r="1" spans="1:20" ht="18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70"/>
      <c r="S1" s="7"/>
    </row>
    <row r="2" spans="1:20" ht="15.75" x14ac:dyDescent="0.25">
      <c r="B2" s="1" t="s">
        <v>4</v>
      </c>
      <c r="C2" s="1" t="s">
        <v>77</v>
      </c>
    </row>
    <row r="3" spans="1:20" ht="15.75" x14ac:dyDescent="0.25">
      <c r="B3" s="1" t="s">
        <v>5</v>
      </c>
      <c r="C3" s="13" t="str">
        <f>+'Summary Q4'!D4</f>
        <v>Q4 = 01Jan2020 to 31Mar2020 (expenses paid during this period)</v>
      </c>
    </row>
    <row r="4" spans="1:20" ht="15.75" x14ac:dyDescent="0.25">
      <c r="B4" s="1" t="s">
        <v>2</v>
      </c>
      <c r="C4" s="3" t="s">
        <v>70</v>
      </c>
    </row>
    <row r="5" spans="1:20" ht="15.75" x14ac:dyDescent="0.25">
      <c r="B5" s="1" t="s">
        <v>3</v>
      </c>
      <c r="C5" s="3" t="s">
        <v>71</v>
      </c>
    </row>
    <row r="7" spans="1:20" ht="21" customHeight="1" x14ac:dyDescent="0.25">
      <c r="A7" s="24" t="s">
        <v>78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/>
      <c r="R7" s="15"/>
      <c r="T7" s="73" t="s">
        <v>1</v>
      </c>
    </row>
    <row r="8" spans="1:20" ht="39.75" customHeight="1" x14ac:dyDescent="0.2">
      <c r="A8" s="27" t="s">
        <v>36</v>
      </c>
      <c r="B8" s="27" t="s">
        <v>47</v>
      </c>
      <c r="C8" s="27" t="s">
        <v>48</v>
      </c>
      <c r="D8" s="27" t="s">
        <v>49</v>
      </c>
      <c r="E8" s="27" t="s">
        <v>50</v>
      </c>
      <c r="F8" s="27" t="s">
        <v>51</v>
      </c>
      <c r="G8" s="27" t="s">
        <v>52</v>
      </c>
      <c r="H8" s="27" t="s">
        <v>53</v>
      </c>
      <c r="I8" s="27" t="s">
        <v>54</v>
      </c>
      <c r="J8" s="27" t="s">
        <v>55</v>
      </c>
      <c r="K8" s="27" t="s">
        <v>56</v>
      </c>
      <c r="L8" s="27" t="s">
        <v>57</v>
      </c>
      <c r="M8" s="27" t="s">
        <v>58</v>
      </c>
      <c r="N8" s="27" t="s">
        <v>59</v>
      </c>
      <c r="O8" s="27" t="s">
        <v>60</v>
      </c>
      <c r="P8" s="27" t="s">
        <v>61</v>
      </c>
      <c r="Q8" s="27" t="s">
        <v>62</v>
      </c>
      <c r="R8" s="35"/>
      <c r="T8" s="2" t="s">
        <v>19</v>
      </c>
    </row>
    <row r="9" spans="1:20" ht="25.5" customHeight="1" x14ac:dyDescent="0.2">
      <c r="A9" s="22" t="s">
        <v>70</v>
      </c>
      <c r="B9" s="22" t="s">
        <v>72</v>
      </c>
      <c r="C9" s="2" t="s">
        <v>90</v>
      </c>
      <c r="D9" s="64" t="s">
        <v>112</v>
      </c>
      <c r="E9" s="64" t="s">
        <v>112</v>
      </c>
      <c r="F9" s="22" t="s">
        <v>81</v>
      </c>
      <c r="G9" s="28"/>
      <c r="H9" s="30"/>
      <c r="I9" s="31"/>
      <c r="J9" s="31"/>
      <c r="K9" s="18">
        <v>144.63</v>
      </c>
      <c r="L9" s="31"/>
      <c r="M9" s="31"/>
      <c r="N9" s="31">
        <f t="shared" ref="N9:N19" si="0">SUM(I9:M9)</f>
        <v>144.63</v>
      </c>
      <c r="O9" s="31"/>
      <c r="P9" s="31"/>
      <c r="Q9" s="37">
        <f t="shared" ref="Q9:Q30" si="1">SUM(N9:P9)</f>
        <v>144.63</v>
      </c>
      <c r="R9" s="34"/>
      <c r="T9" s="2" t="s">
        <v>9</v>
      </c>
    </row>
    <row r="10" spans="1:20" ht="25.5" customHeight="1" x14ac:dyDescent="0.2">
      <c r="A10" s="22" t="s">
        <v>70</v>
      </c>
      <c r="B10" s="22" t="s">
        <v>72</v>
      </c>
      <c r="C10" s="2" t="s">
        <v>19</v>
      </c>
      <c r="D10" s="64">
        <v>43476</v>
      </c>
      <c r="E10" s="64">
        <v>43476</v>
      </c>
      <c r="F10" s="22" t="s">
        <v>80</v>
      </c>
      <c r="G10" s="28"/>
      <c r="H10" s="30"/>
      <c r="I10" s="31"/>
      <c r="J10" s="31">
        <f>25.2+34.65</f>
        <v>59.849999999999994</v>
      </c>
      <c r="K10" s="18"/>
      <c r="L10" s="31"/>
      <c r="M10" s="31"/>
      <c r="N10" s="37">
        <f t="shared" si="0"/>
        <v>59.849999999999994</v>
      </c>
      <c r="O10" s="31"/>
      <c r="P10" s="31"/>
      <c r="Q10" s="37">
        <f t="shared" si="1"/>
        <v>59.849999999999994</v>
      </c>
      <c r="R10" s="34"/>
      <c r="T10" s="2" t="s">
        <v>11</v>
      </c>
    </row>
    <row r="11" spans="1:20" ht="25.5" customHeight="1" x14ac:dyDescent="0.2">
      <c r="A11" s="22" t="s">
        <v>70</v>
      </c>
      <c r="B11" s="22" t="s">
        <v>72</v>
      </c>
      <c r="C11" s="2" t="s">
        <v>19</v>
      </c>
      <c r="D11" s="64">
        <v>43657</v>
      </c>
      <c r="E11" s="64">
        <v>43657</v>
      </c>
      <c r="F11" s="22" t="s">
        <v>80</v>
      </c>
      <c r="G11" s="28"/>
      <c r="H11" s="30"/>
      <c r="I11" s="31"/>
      <c r="J11" s="31">
        <v>56.7</v>
      </c>
      <c r="K11" s="18"/>
      <c r="L11" s="31"/>
      <c r="M11" s="31"/>
      <c r="N11" s="37">
        <f t="shared" si="0"/>
        <v>56.7</v>
      </c>
      <c r="O11" s="31"/>
      <c r="P11" s="31"/>
      <c r="Q11" s="37">
        <f t="shared" si="1"/>
        <v>56.7</v>
      </c>
      <c r="R11" s="34"/>
      <c r="T11" s="2" t="s">
        <v>15</v>
      </c>
    </row>
    <row r="12" spans="1:20" ht="25.5" customHeight="1" x14ac:dyDescent="0.2">
      <c r="A12" s="22" t="s">
        <v>70</v>
      </c>
      <c r="B12" s="22" t="s">
        <v>72</v>
      </c>
      <c r="C12" s="2" t="s">
        <v>19</v>
      </c>
      <c r="D12" s="64" t="s">
        <v>86</v>
      </c>
      <c r="E12" s="64" t="s">
        <v>86</v>
      </c>
      <c r="F12" s="22" t="s">
        <v>80</v>
      </c>
      <c r="G12" s="28"/>
      <c r="H12" s="30"/>
      <c r="I12" s="31"/>
      <c r="J12" s="31">
        <v>112.7</v>
      </c>
      <c r="K12" s="18"/>
      <c r="L12" s="31"/>
      <c r="M12" s="31"/>
      <c r="N12" s="31">
        <f t="shared" si="0"/>
        <v>112.7</v>
      </c>
      <c r="O12" s="31"/>
      <c r="P12" s="31"/>
      <c r="Q12" s="37">
        <f t="shared" si="1"/>
        <v>112.7</v>
      </c>
      <c r="R12" s="34"/>
      <c r="T12" s="2" t="s">
        <v>7</v>
      </c>
    </row>
    <row r="13" spans="1:20" ht="25.5" customHeight="1" x14ac:dyDescent="0.2">
      <c r="A13" s="22" t="s">
        <v>70</v>
      </c>
      <c r="B13" s="22" t="s">
        <v>72</v>
      </c>
      <c r="C13" s="2" t="s">
        <v>19</v>
      </c>
      <c r="D13" s="64" t="s">
        <v>87</v>
      </c>
      <c r="E13" s="64" t="s">
        <v>87</v>
      </c>
      <c r="F13" s="22" t="s">
        <v>80</v>
      </c>
      <c r="G13" s="28"/>
      <c r="H13" s="30"/>
      <c r="I13" s="31"/>
      <c r="J13" s="31">
        <v>56.7</v>
      </c>
      <c r="K13" s="18"/>
      <c r="L13" s="31"/>
      <c r="M13" s="31"/>
      <c r="N13" s="31">
        <f t="shared" si="0"/>
        <v>56.7</v>
      </c>
      <c r="O13" s="31"/>
      <c r="P13" s="31"/>
      <c r="Q13" s="37">
        <f t="shared" si="1"/>
        <v>56.7</v>
      </c>
      <c r="R13" s="34"/>
      <c r="T13" s="2" t="s">
        <v>6</v>
      </c>
    </row>
    <row r="14" spans="1:20" ht="25.5" customHeight="1" x14ac:dyDescent="0.2">
      <c r="A14" s="22" t="s">
        <v>70</v>
      </c>
      <c r="B14" s="22" t="s">
        <v>72</v>
      </c>
      <c r="C14" s="2" t="s">
        <v>6</v>
      </c>
      <c r="D14" s="64" t="s">
        <v>88</v>
      </c>
      <c r="E14" s="64" t="s">
        <v>88</v>
      </c>
      <c r="F14" s="22" t="s">
        <v>81</v>
      </c>
      <c r="G14" s="28"/>
      <c r="H14" s="30"/>
      <c r="I14" s="31"/>
      <c r="J14" s="31">
        <v>56</v>
      </c>
      <c r="K14" s="18"/>
      <c r="L14" s="31"/>
      <c r="M14" s="31"/>
      <c r="N14" s="31">
        <f t="shared" si="0"/>
        <v>56</v>
      </c>
      <c r="O14" s="31"/>
      <c r="P14" s="31"/>
      <c r="Q14" s="37">
        <f t="shared" si="1"/>
        <v>56</v>
      </c>
      <c r="R14" s="34"/>
      <c r="T14" s="16" t="s">
        <v>37</v>
      </c>
    </row>
    <row r="15" spans="1:20" ht="25.5" customHeight="1" x14ac:dyDescent="0.2">
      <c r="A15" s="22" t="s">
        <v>70</v>
      </c>
      <c r="B15" s="22" t="s">
        <v>72</v>
      </c>
      <c r="C15" s="2" t="s">
        <v>90</v>
      </c>
      <c r="D15" s="64" t="s">
        <v>89</v>
      </c>
      <c r="E15" s="64" t="s">
        <v>89</v>
      </c>
      <c r="F15" s="22" t="s">
        <v>80</v>
      </c>
      <c r="G15" s="28"/>
      <c r="H15" s="30"/>
      <c r="I15" s="31"/>
      <c r="J15" s="31">
        <v>56.7</v>
      </c>
      <c r="K15" s="18"/>
      <c r="L15" s="31"/>
      <c r="M15" s="31"/>
      <c r="N15" s="31">
        <f t="shared" si="0"/>
        <v>56.7</v>
      </c>
      <c r="O15" s="31"/>
      <c r="P15" s="31"/>
      <c r="Q15" s="37">
        <f t="shared" si="1"/>
        <v>56.7</v>
      </c>
      <c r="R15" s="34"/>
      <c r="T15" s="41"/>
    </row>
    <row r="16" spans="1:20" ht="25.5" customHeight="1" x14ac:dyDescent="0.2">
      <c r="A16" s="22" t="s">
        <v>70</v>
      </c>
      <c r="B16" s="22" t="s">
        <v>72</v>
      </c>
      <c r="C16" s="2" t="s">
        <v>19</v>
      </c>
      <c r="D16" s="64" t="s">
        <v>91</v>
      </c>
      <c r="E16" s="64" t="s">
        <v>91</v>
      </c>
      <c r="F16" s="22" t="s">
        <v>80</v>
      </c>
      <c r="G16" s="28"/>
      <c r="H16" s="30"/>
      <c r="I16" s="31"/>
      <c r="J16" s="31">
        <v>56.7</v>
      </c>
      <c r="K16" s="18"/>
      <c r="L16" s="31"/>
      <c r="M16" s="31"/>
      <c r="N16" s="31">
        <f t="shared" si="0"/>
        <v>56.7</v>
      </c>
      <c r="O16" s="31"/>
      <c r="P16" s="31"/>
      <c r="Q16" s="37">
        <f t="shared" si="1"/>
        <v>56.7</v>
      </c>
      <c r="R16" s="34"/>
      <c r="T16" s="20" t="s">
        <v>26</v>
      </c>
    </row>
    <row r="17" spans="1:20" ht="25.5" customHeight="1" x14ac:dyDescent="0.2">
      <c r="A17" s="22" t="s">
        <v>70</v>
      </c>
      <c r="B17" s="22" t="s">
        <v>72</v>
      </c>
      <c r="C17" s="2" t="s">
        <v>85</v>
      </c>
      <c r="D17" s="64">
        <v>43536</v>
      </c>
      <c r="E17" s="64">
        <v>43536</v>
      </c>
      <c r="F17" s="22" t="s">
        <v>92</v>
      </c>
      <c r="G17" s="28"/>
      <c r="H17" s="30"/>
      <c r="I17" s="31"/>
      <c r="J17" s="31">
        <v>26.25</v>
      </c>
      <c r="K17" s="18"/>
      <c r="L17" s="31"/>
      <c r="M17" s="31"/>
      <c r="N17" s="31">
        <f t="shared" si="0"/>
        <v>26.25</v>
      </c>
      <c r="O17" s="31"/>
      <c r="P17" s="31"/>
      <c r="Q17" s="37">
        <f t="shared" si="1"/>
        <v>26.25</v>
      </c>
      <c r="T17" s="21" t="s">
        <v>27</v>
      </c>
    </row>
    <row r="18" spans="1:20" ht="25.5" customHeight="1" x14ac:dyDescent="0.2">
      <c r="A18" s="22" t="s">
        <v>70</v>
      </c>
      <c r="B18" s="22" t="s">
        <v>72</v>
      </c>
      <c r="C18" s="2" t="s">
        <v>6</v>
      </c>
      <c r="D18" s="64">
        <v>43597</v>
      </c>
      <c r="E18" s="64">
        <v>43597</v>
      </c>
      <c r="F18" s="22" t="s">
        <v>81</v>
      </c>
      <c r="G18" s="28"/>
      <c r="H18" s="30"/>
      <c r="I18" s="31"/>
      <c r="J18" s="31">
        <v>56</v>
      </c>
      <c r="K18" s="18"/>
      <c r="L18" s="31"/>
      <c r="M18" s="31"/>
      <c r="N18" s="31">
        <f t="shared" si="0"/>
        <v>56</v>
      </c>
      <c r="O18" s="31"/>
      <c r="P18" s="31"/>
      <c r="Q18" s="37">
        <f t="shared" si="1"/>
        <v>56</v>
      </c>
      <c r="T18" s="72" t="s">
        <v>28</v>
      </c>
    </row>
    <row r="19" spans="1:20" ht="25.5" customHeight="1" x14ac:dyDescent="0.2">
      <c r="A19" s="22" t="s">
        <v>70</v>
      </c>
      <c r="B19" s="22" t="s">
        <v>72</v>
      </c>
      <c r="C19" s="2" t="s">
        <v>101</v>
      </c>
      <c r="D19" s="64">
        <v>43628</v>
      </c>
      <c r="E19" s="64">
        <v>43628</v>
      </c>
      <c r="F19" s="22" t="s">
        <v>80</v>
      </c>
      <c r="G19" s="28"/>
      <c r="H19" s="30"/>
      <c r="I19" s="31"/>
      <c r="J19" s="31">
        <v>56.7</v>
      </c>
      <c r="K19" s="18"/>
      <c r="L19" s="31"/>
      <c r="M19" s="31"/>
      <c r="N19" s="31">
        <f t="shared" si="0"/>
        <v>56.7</v>
      </c>
      <c r="O19" s="31"/>
      <c r="P19" s="31"/>
      <c r="Q19" s="37">
        <f t="shared" si="1"/>
        <v>56.7</v>
      </c>
      <c r="T19" s="44" t="s">
        <v>42</v>
      </c>
    </row>
    <row r="20" spans="1:20" ht="25.5" customHeight="1" x14ac:dyDescent="0.2">
      <c r="A20" s="22" t="s">
        <v>70</v>
      </c>
      <c r="B20" s="22" t="s">
        <v>72</v>
      </c>
      <c r="C20" s="2" t="s">
        <v>100</v>
      </c>
      <c r="D20" s="64" t="s">
        <v>93</v>
      </c>
      <c r="E20" s="64" t="s">
        <v>93</v>
      </c>
      <c r="F20" s="22" t="s">
        <v>102</v>
      </c>
      <c r="G20" s="28"/>
      <c r="H20" s="30"/>
      <c r="I20" s="31"/>
      <c r="J20" s="31">
        <v>56.7</v>
      </c>
      <c r="K20" s="18"/>
      <c r="L20" s="31"/>
      <c r="M20" s="31"/>
      <c r="N20" s="31">
        <v>56.7</v>
      </c>
      <c r="O20" s="31"/>
      <c r="P20" s="31"/>
      <c r="Q20" s="37">
        <f t="shared" si="1"/>
        <v>56.7</v>
      </c>
      <c r="T20" s="18" t="s">
        <v>38</v>
      </c>
    </row>
    <row r="21" spans="1:20" ht="25.5" customHeight="1" x14ac:dyDescent="0.2">
      <c r="A21" s="22" t="s">
        <v>70</v>
      </c>
      <c r="B21" s="22" t="s">
        <v>72</v>
      </c>
      <c r="C21" s="2" t="s">
        <v>6</v>
      </c>
      <c r="D21" s="64">
        <v>44105</v>
      </c>
      <c r="E21" s="64">
        <v>44105</v>
      </c>
      <c r="F21" s="22" t="s">
        <v>80</v>
      </c>
      <c r="G21" s="28"/>
      <c r="H21" s="30"/>
      <c r="I21" s="31"/>
      <c r="J21" s="31">
        <v>56.7</v>
      </c>
      <c r="K21" s="18"/>
      <c r="L21" s="31"/>
      <c r="M21" s="31"/>
      <c r="N21" s="31">
        <v>56.7</v>
      </c>
      <c r="O21" s="31"/>
      <c r="P21" s="31"/>
      <c r="Q21" s="37">
        <f t="shared" si="1"/>
        <v>56.7</v>
      </c>
      <c r="T21" s="18" t="s">
        <v>41</v>
      </c>
    </row>
    <row r="22" spans="1:20" ht="25.5" customHeight="1" x14ac:dyDescent="0.2">
      <c r="A22" s="22" t="s">
        <v>70</v>
      </c>
      <c r="B22" s="22" t="s">
        <v>72</v>
      </c>
      <c r="C22" s="2" t="s">
        <v>85</v>
      </c>
      <c r="D22" s="64" t="s">
        <v>94</v>
      </c>
      <c r="E22" s="64" t="s">
        <v>94</v>
      </c>
      <c r="F22" s="22" t="s">
        <v>95</v>
      </c>
      <c r="G22" s="28"/>
      <c r="H22" s="30"/>
      <c r="I22" s="31"/>
      <c r="J22" s="31">
        <f>5.25+77</f>
        <v>82.25</v>
      </c>
      <c r="K22" s="18"/>
      <c r="L22" s="31"/>
      <c r="M22" s="31"/>
      <c r="N22" s="31">
        <f t="shared" ref="N22:N30" si="2">SUM(J22:M22)</f>
        <v>82.25</v>
      </c>
      <c r="O22" s="31"/>
      <c r="P22" s="31"/>
      <c r="Q22" s="37">
        <f t="shared" si="1"/>
        <v>82.25</v>
      </c>
      <c r="T22" s="18" t="s">
        <v>40</v>
      </c>
    </row>
    <row r="23" spans="1:20" ht="25.5" customHeight="1" x14ac:dyDescent="0.2">
      <c r="A23" s="22" t="s">
        <v>70</v>
      </c>
      <c r="B23" s="22" t="s">
        <v>72</v>
      </c>
      <c r="C23" s="2" t="s">
        <v>90</v>
      </c>
      <c r="D23" s="64" t="s">
        <v>96</v>
      </c>
      <c r="E23" s="64" t="s">
        <v>96</v>
      </c>
      <c r="F23" s="22" t="s">
        <v>80</v>
      </c>
      <c r="G23" s="28"/>
      <c r="H23" s="30"/>
      <c r="I23" s="31"/>
      <c r="J23" s="31">
        <v>56.7</v>
      </c>
      <c r="K23" s="18"/>
      <c r="L23" s="31"/>
      <c r="M23" s="31"/>
      <c r="N23" s="31">
        <f t="shared" si="2"/>
        <v>56.7</v>
      </c>
      <c r="O23" s="31"/>
      <c r="P23" s="31"/>
      <c r="Q23" s="37">
        <f t="shared" si="1"/>
        <v>56.7</v>
      </c>
    </row>
    <row r="24" spans="1:20" ht="25.5" customHeight="1" x14ac:dyDescent="0.2">
      <c r="A24" s="22" t="s">
        <v>70</v>
      </c>
      <c r="B24" s="22" t="s">
        <v>72</v>
      </c>
      <c r="C24" s="2" t="s">
        <v>98</v>
      </c>
      <c r="D24" s="64" t="s">
        <v>97</v>
      </c>
      <c r="E24" s="64" t="s">
        <v>97</v>
      </c>
      <c r="F24" s="22" t="s">
        <v>80</v>
      </c>
      <c r="G24" s="28"/>
      <c r="H24" s="30"/>
      <c r="I24" s="31"/>
      <c r="J24" s="31">
        <v>56.7</v>
      </c>
      <c r="K24" s="18"/>
      <c r="L24" s="31"/>
      <c r="M24" s="31"/>
      <c r="N24" s="31">
        <f t="shared" si="2"/>
        <v>56.7</v>
      </c>
      <c r="O24" s="31"/>
      <c r="P24" s="31"/>
      <c r="Q24" s="37">
        <f t="shared" si="1"/>
        <v>56.7</v>
      </c>
    </row>
    <row r="25" spans="1:20" ht="25.5" customHeight="1" x14ac:dyDescent="0.2">
      <c r="A25" s="22" t="s">
        <v>70</v>
      </c>
      <c r="B25" s="22" t="s">
        <v>72</v>
      </c>
      <c r="C25" s="2" t="s">
        <v>19</v>
      </c>
      <c r="D25" s="64" t="s">
        <v>97</v>
      </c>
      <c r="E25" s="64" t="s">
        <v>97</v>
      </c>
      <c r="F25" s="22" t="s">
        <v>81</v>
      </c>
      <c r="G25" s="28"/>
      <c r="H25" s="30"/>
      <c r="I25" s="31"/>
      <c r="J25" s="31"/>
      <c r="K25" s="18">
        <v>144.63</v>
      </c>
      <c r="L25" s="31"/>
      <c r="M25" s="31"/>
      <c r="N25" s="31">
        <f t="shared" si="2"/>
        <v>144.63</v>
      </c>
      <c r="O25" s="31"/>
      <c r="P25" s="31"/>
      <c r="Q25" s="37">
        <f t="shared" si="1"/>
        <v>144.63</v>
      </c>
    </row>
    <row r="26" spans="1:20" ht="25.5" customHeight="1" x14ac:dyDescent="0.2">
      <c r="A26" s="22" t="s">
        <v>70</v>
      </c>
      <c r="B26" s="22" t="s">
        <v>72</v>
      </c>
      <c r="C26" s="2" t="s">
        <v>98</v>
      </c>
      <c r="D26" s="64" t="s">
        <v>99</v>
      </c>
      <c r="E26" s="64" t="s">
        <v>99</v>
      </c>
      <c r="F26" s="22" t="s">
        <v>80</v>
      </c>
      <c r="G26" s="28"/>
      <c r="H26" s="30"/>
      <c r="I26" s="31"/>
      <c r="J26" s="31">
        <f>28.35+7</f>
        <v>35.35</v>
      </c>
      <c r="K26" s="18"/>
      <c r="L26" s="31"/>
      <c r="M26" s="31"/>
      <c r="N26" s="31">
        <f t="shared" si="2"/>
        <v>35.35</v>
      </c>
      <c r="O26" s="31"/>
      <c r="P26" s="31"/>
      <c r="Q26" s="37">
        <f t="shared" si="1"/>
        <v>35.35</v>
      </c>
    </row>
    <row r="27" spans="1:20" ht="25.5" customHeight="1" x14ac:dyDescent="0.2">
      <c r="A27" s="22" t="s">
        <v>70</v>
      </c>
      <c r="B27" s="22" t="s">
        <v>72</v>
      </c>
      <c r="C27" s="2" t="s">
        <v>6</v>
      </c>
      <c r="D27" s="64">
        <v>44014</v>
      </c>
      <c r="E27" s="64">
        <v>44014</v>
      </c>
      <c r="F27" s="22" t="s">
        <v>102</v>
      </c>
      <c r="G27" s="28"/>
      <c r="H27" s="30"/>
      <c r="I27" s="31"/>
      <c r="J27" s="31">
        <f>7+56</f>
        <v>63</v>
      </c>
      <c r="K27" s="18"/>
      <c r="L27" s="31"/>
      <c r="M27" s="31"/>
      <c r="N27" s="31">
        <f t="shared" si="2"/>
        <v>63</v>
      </c>
      <c r="O27" s="31"/>
      <c r="P27" s="31"/>
      <c r="Q27" s="37">
        <f t="shared" si="1"/>
        <v>63</v>
      </c>
    </row>
    <row r="28" spans="1:20" ht="25.5" customHeight="1" x14ac:dyDescent="0.2">
      <c r="A28" s="22" t="s">
        <v>70</v>
      </c>
      <c r="B28" s="22" t="s">
        <v>72</v>
      </c>
      <c r="C28" s="16" t="s">
        <v>103</v>
      </c>
      <c r="D28" s="64" t="s">
        <v>104</v>
      </c>
      <c r="E28" s="64" t="s">
        <v>104</v>
      </c>
      <c r="F28" s="22" t="s">
        <v>79</v>
      </c>
      <c r="G28" s="28"/>
      <c r="H28" s="30"/>
      <c r="I28" s="31"/>
      <c r="J28" s="31">
        <f>105.7+20</f>
        <v>125.7</v>
      </c>
      <c r="K28" s="18">
        <v>146.88999999999999</v>
      </c>
      <c r="L28" s="31"/>
      <c r="M28" s="31"/>
      <c r="N28" s="31">
        <f t="shared" si="2"/>
        <v>272.58999999999997</v>
      </c>
      <c r="O28" s="31"/>
      <c r="P28" s="31"/>
      <c r="Q28" s="37">
        <f t="shared" si="1"/>
        <v>272.58999999999997</v>
      </c>
    </row>
    <row r="29" spans="1:20" ht="25.5" customHeight="1" x14ac:dyDescent="0.2">
      <c r="A29" s="22" t="s">
        <v>70</v>
      </c>
      <c r="B29" s="22" t="s">
        <v>72</v>
      </c>
      <c r="C29" s="16" t="s">
        <v>103</v>
      </c>
      <c r="D29" s="64" t="s">
        <v>105</v>
      </c>
      <c r="E29" s="64" t="s">
        <v>105</v>
      </c>
      <c r="F29" s="22" t="s">
        <v>79</v>
      </c>
      <c r="G29" s="28"/>
      <c r="H29" s="30"/>
      <c r="I29" s="31"/>
      <c r="J29" s="85">
        <v>121.43</v>
      </c>
      <c r="K29" s="31"/>
      <c r="L29" s="31"/>
      <c r="M29" s="31"/>
      <c r="N29" s="31">
        <f t="shared" si="2"/>
        <v>121.43</v>
      </c>
      <c r="O29" s="31"/>
      <c r="P29" s="31"/>
      <c r="Q29" s="85">
        <f t="shared" si="1"/>
        <v>121.43</v>
      </c>
    </row>
    <row r="30" spans="1:20" ht="25.5" customHeight="1" x14ac:dyDescent="0.2">
      <c r="A30" s="22" t="s">
        <v>70</v>
      </c>
      <c r="B30" s="22" t="s">
        <v>72</v>
      </c>
      <c r="C30" s="16" t="s">
        <v>114</v>
      </c>
      <c r="D30" s="64" t="s">
        <v>113</v>
      </c>
      <c r="E30" s="64" t="s">
        <v>113</v>
      </c>
      <c r="F30" s="22" t="s">
        <v>79</v>
      </c>
      <c r="G30" s="28"/>
      <c r="H30" s="30"/>
      <c r="I30" s="31"/>
      <c r="J30" s="85">
        <v>119.78</v>
      </c>
      <c r="K30" s="31"/>
      <c r="L30" s="31"/>
      <c r="M30" s="31"/>
      <c r="N30" s="31">
        <f t="shared" si="2"/>
        <v>119.78</v>
      </c>
      <c r="O30" s="31"/>
      <c r="P30" s="31"/>
      <c r="Q30" s="85">
        <f t="shared" si="1"/>
        <v>119.78</v>
      </c>
    </row>
    <row r="31" spans="1:20" ht="13.5" thickBot="1" x14ac:dyDescent="0.25">
      <c r="A31" s="47"/>
      <c r="B31" s="47"/>
      <c r="C31" s="46"/>
      <c r="D31" s="67"/>
      <c r="E31" s="67"/>
      <c r="F31" s="47"/>
      <c r="G31" s="45"/>
      <c r="H31" s="48"/>
      <c r="I31" s="34"/>
      <c r="J31" s="34"/>
      <c r="K31" s="34"/>
      <c r="L31" s="34"/>
      <c r="M31" s="34"/>
      <c r="N31" s="34"/>
      <c r="O31" s="34"/>
      <c r="P31" s="34"/>
      <c r="Q31" s="62"/>
    </row>
    <row r="32" spans="1:20" ht="16.5" thickBot="1" x14ac:dyDescent="0.3">
      <c r="P32" s="71" t="s">
        <v>30</v>
      </c>
      <c r="Q32" s="39">
        <f>SUM(Q9:Q29)</f>
        <v>1684.98</v>
      </c>
    </row>
  </sheetData>
  <mergeCells count="1">
    <mergeCell ref="A1:Q1"/>
  </mergeCells>
  <dataValidations count="1">
    <dataValidation type="list" allowBlank="1" showInputMessage="1" showErrorMessage="1" sqref="T8:T13 H32 C9:C31">
      <formula1>Description</formula1>
    </dataValidation>
  </dataValidations>
  <pageMargins left="0.7" right="0.7" top="0.75" bottom="0.75" header="0.3" footer="0.3"/>
  <pageSetup paperSize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22"/>
  <sheetViews>
    <sheetView tabSelected="1" topLeftCell="E7" workbookViewId="0">
      <selection activeCell="C16" sqref="C16"/>
    </sheetView>
  </sheetViews>
  <sheetFormatPr defaultRowHeight="12.75" x14ac:dyDescent="0.2"/>
  <cols>
    <col min="1" max="1" width="19" customWidth="1"/>
    <col min="2" max="2" width="19.7109375" bestFit="1" customWidth="1"/>
    <col min="3" max="3" width="42.5703125" customWidth="1"/>
    <col min="4" max="4" width="10.42578125" customWidth="1"/>
    <col min="5" max="5" width="11.28515625" customWidth="1"/>
    <col min="6" max="6" width="15.7109375" bestFit="1" customWidth="1"/>
    <col min="7" max="7" width="10.28515625" customWidth="1"/>
    <col min="8" max="8" width="9.5703125" customWidth="1"/>
    <col min="9" max="9" width="9.140625" customWidth="1"/>
    <col min="10" max="10" width="12.42578125" customWidth="1"/>
    <col min="11" max="11" width="14.28515625" customWidth="1"/>
    <col min="12" max="12" width="9" customWidth="1"/>
    <col min="13" max="13" width="9.85546875" customWidth="1"/>
    <col min="14" max="14" width="10.42578125" customWidth="1"/>
    <col min="15" max="15" width="10.140625" customWidth="1"/>
    <col min="16" max="16" width="9.85546875" customWidth="1"/>
    <col min="17" max="17" width="12.85546875" bestFit="1" customWidth="1"/>
    <col min="18" max="18" width="3.5703125" customWidth="1"/>
    <col min="19" max="19" width="2" style="43" customWidth="1"/>
    <col min="20" max="20" width="40.28515625" bestFit="1" customWidth="1"/>
  </cols>
  <sheetData>
    <row r="1" spans="1:20" ht="18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23"/>
      <c r="S1" s="7"/>
    </row>
    <row r="2" spans="1:20" ht="15.75" x14ac:dyDescent="0.25">
      <c r="B2" s="1" t="s">
        <v>4</v>
      </c>
      <c r="C2" s="1" t="s">
        <v>77</v>
      </c>
    </row>
    <row r="3" spans="1:20" ht="15.75" x14ac:dyDescent="0.25">
      <c r="B3" s="1" t="s">
        <v>5</v>
      </c>
      <c r="C3" s="13" t="str">
        <f>+'Summary Q4'!D4</f>
        <v>Q4 = 01Jan2020 to 31Mar2020 (expenses paid during this period)</v>
      </c>
    </row>
    <row r="4" spans="1:20" ht="15.75" x14ac:dyDescent="0.25">
      <c r="B4" s="1" t="s">
        <v>2</v>
      </c>
      <c r="C4" s="3" t="s">
        <v>74</v>
      </c>
    </row>
    <row r="5" spans="1:20" ht="15.75" x14ac:dyDescent="0.25">
      <c r="B5" s="1" t="s">
        <v>3</v>
      </c>
      <c r="C5" s="3" t="s">
        <v>75</v>
      </c>
    </row>
    <row r="7" spans="1:20" ht="21" customHeight="1" x14ac:dyDescent="0.25">
      <c r="A7" s="24" t="s">
        <v>78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/>
      <c r="R7" s="15"/>
      <c r="T7" s="4" t="s">
        <v>1</v>
      </c>
    </row>
    <row r="8" spans="1:20" ht="39.75" customHeight="1" x14ac:dyDescent="0.2">
      <c r="A8" s="27" t="s">
        <v>36</v>
      </c>
      <c r="B8" s="27" t="s">
        <v>47</v>
      </c>
      <c r="C8" s="27" t="s">
        <v>48</v>
      </c>
      <c r="D8" s="27" t="s">
        <v>49</v>
      </c>
      <c r="E8" s="27" t="s">
        <v>50</v>
      </c>
      <c r="F8" s="27" t="s">
        <v>51</v>
      </c>
      <c r="G8" s="27" t="s">
        <v>52</v>
      </c>
      <c r="H8" s="27" t="s">
        <v>53</v>
      </c>
      <c r="I8" s="27" t="s">
        <v>54</v>
      </c>
      <c r="J8" s="27" t="s">
        <v>55</v>
      </c>
      <c r="K8" s="27" t="s">
        <v>56</v>
      </c>
      <c r="L8" s="27" t="s">
        <v>57</v>
      </c>
      <c r="M8" s="27" t="s">
        <v>58</v>
      </c>
      <c r="N8" s="27" t="s">
        <v>59</v>
      </c>
      <c r="O8" s="27" t="s">
        <v>60</v>
      </c>
      <c r="P8" s="27" t="s">
        <v>61</v>
      </c>
      <c r="Q8" s="27" t="s">
        <v>62</v>
      </c>
      <c r="R8" s="35"/>
      <c r="T8" s="2" t="s">
        <v>19</v>
      </c>
    </row>
    <row r="9" spans="1:20" ht="24.75" customHeight="1" x14ac:dyDescent="0.2">
      <c r="A9" s="22" t="s">
        <v>74</v>
      </c>
      <c r="B9" s="22" t="s">
        <v>76</v>
      </c>
      <c r="C9" s="2" t="s">
        <v>19</v>
      </c>
      <c r="D9" s="65">
        <v>43810</v>
      </c>
      <c r="E9" s="65">
        <v>43810</v>
      </c>
      <c r="F9" s="2" t="s">
        <v>106</v>
      </c>
      <c r="G9" s="18"/>
      <c r="H9" s="18"/>
      <c r="I9" s="18"/>
      <c r="J9" s="86">
        <v>84.8</v>
      </c>
      <c r="K9" s="42"/>
      <c r="L9" s="31"/>
      <c r="M9" s="31"/>
      <c r="N9" s="31">
        <f>SUM(I9:M9)</f>
        <v>84.8</v>
      </c>
      <c r="O9" s="31"/>
      <c r="P9" s="31"/>
      <c r="Q9" s="37">
        <f>SUM(N9:P9)</f>
        <v>84.8</v>
      </c>
      <c r="R9" s="35"/>
      <c r="T9" s="2" t="s">
        <v>9</v>
      </c>
    </row>
    <row r="10" spans="1:20" ht="25.5" x14ac:dyDescent="0.2">
      <c r="A10" s="22" t="s">
        <v>74</v>
      </c>
      <c r="B10" s="22" t="s">
        <v>76</v>
      </c>
      <c r="C10" s="2" t="s">
        <v>19</v>
      </c>
      <c r="D10" s="66" t="s">
        <v>107</v>
      </c>
      <c r="E10" s="66" t="s">
        <v>107</v>
      </c>
      <c r="F10" s="2" t="s">
        <v>80</v>
      </c>
      <c r="G10" s="18"/>
      <c r="H10" s="18"/>
      <c r="I10" s="18"/>
      <c r="J10" s="42">
        <v>64.8</v>
      </c>
      <c r="K10" s="42"/>
      <c r="L10" s="31"/>
      <c r="M10" s="31"/>
      <c r="N10" s="31">
        <f t="shared" ref="N10:N16" si="0">SUM(I10:M10)</f>
        <v>64.8</v>
      </c>
      <c r="O10" s="31"/>
      <c r="P10" s="31"/>
      <c r="Q10" s="37">
        <f t="shared" ref="Q10:Q16" si="1">SUM(N10:P10)</f>
        <v>64.8</v>
      </c>
      <c r="R10" s="34"/>
      <c r="T10" s="2" t="s">
        <v>11</v>
      </c>
    </row>
    <row r="11" spans="1:20" ht="25.5" x14ac:dyDescent="0.2">
      <c r="A11" s="22" t="s">
        <v>74</v>
      </c>
      <c r="B11" s="22" t="s">
        <v>76</v>
      </c>
      <c r="C11" s="2" t="s">
        <v>19</v>
      </c>
      <c r="D11" s="66" t="s">
        <v>107</v>
      </c>
      <c r="E11" s="66" t="s">
        <v>107</v>
      </c>
      <c r="F11" s="16" t="s">
        <v>81</v>
      </c>
      <c r="G11" s="18"/>
      <c r="H11" s="18"/>
      <c r="I11" s="18"/>
      <c r="J11" s="42">
        <v>64</v>
      </c>
      <c r="K11" s="18"/>
      <c r="L11" s="18"/>
      <c r="M11" s="18"/>
      <c r="N11" s="31">
        <f t="shared" si="0"/>
        <v>64</v>
      </c>
      <c r="O11" s="18"/>
      <c r="P11" s="18"/>
      <c r="Q11" s="37">
        <f t="shared" si="1"/>
        <v>64</v>
      </c>
      <c r="R11" s="34"/>
      <c r="T11" s="2" t="s">
        <v>15</v>
      </c>
    </row>
    <row r="12" spans="1:20" ht="25.5" x14ac:dyDescent="0.2">
      <c r="A12" s="22" t="s">
        <v>74</v>
      </c>
      <c r="B12" s="22" t="s">
        <v>76</v>
      </c>
      <c r="C12" s="2" t="s">
        <v>19</v>
      </c>
      <c r="D12" s="74" t="s">
        <v>88</v>
      </c>
      <c r="E12" s="74" t="s">
        <v>88</v>
      </c>
      <c r="F12" s="16" t="s">
        <v>106</v>
      </c>
      <c r="G12" s="18"/>
      <c r="H12" s="18"/>
      <c r="I12" s="18"/>
      <c r="J12" s="86">
        <v>84.8</v>
      </c>
      <c r="K12" s="18"/>
      <c r="L12" s="18"/>
      <c r="M12" s="18"/>
      <c r="N12" s="31">
        <f t="shared" si="0"/>
        <v>84.8</v>
      </c>
      <c r="O12" s="18"/>
      <c r="P12" s="18"/>
      <c r="Q12" s="37">
        <f t="shared" si="1"/>
        <v>84.8</v>
      </c>
      <c r="R12" s="34"/>
      <c r="T12" s="2" t="s">
        <v>7</v>
      </c>
    </row>
    <row r="13" spans="1:20" ht="25.5" x14ac:dyDescent="0.2">
      <c r="A13" s="22" t="s">
        <v>74</v>
      </c>
      <c r="B13" s="22" t="s">
        <v>76</v>
      </c>
      <c r="C13" s="2" t="s">
        <v>19</v>
      </c>
      <c r="D13" s="74">
        <v>43536</v>
      </c>
      <c r="E13" s="74">
        <v>43536</v>
      </c>
      <c r="F13" s="16" t="s">
        <v>81</v>
      </c>
      <c r="G13" s="18"/>
      <c r="H13" s="18"/>
      <c r="I13" s="18"/>
      <c r="J13" s="86">
        <v>64</v>
      </c>
      <c r="K13" s="18"/>
      <c r="L13" s="18"/>
      <c r="M13" s="18"/>
      <c r="N13" s="31">
        <f t="shared" si="0"/>
        <v>64</v>
      </c>
      <c r="O13" s="18"/>
      <c r="P13" s="18"/>
      <c r="Q13" s="37">
        <f t="shared" si="1"/>
        <v>64</v>
      </c>
      <c r="R13" s="34"/>
      <c r="T13" s="2" t="s">
        <v>6</v>
      </c>
    </row>
    <row r="14" spans="1:20" ht="25.5" x14ac:dyDescent="0.2">
      <c r="A14" s="22" t="s">
        <v>74</v>
      </c>
      <c r="B14" s="22" t="s">
        <v>76</v>
      </c>
      <c r="C14" s="2" t="s">
        <v>19</v>
      </c>
      <c r="D14" s="74">
        <v>43567</v>
      </c>
      <c r="E14" s="74">
        <v>43567</v>
      </c>
      <c r="F14" s="16" t="s">
        <v>106</v>
      </c>
      <c r="G14" s="18"/>
      <c r="H14" s="18"/>
      <c r="I14" s="18"/>
      <c r="J14" s="86">
        <v>84.8</v>
      </c>
      <c r="K14" s="18"/>
      <c r="L14" s="18"/>
      <c r="M14" s="18"/>
      <c r="N14" s="31">
        <f t="shared" si="0"/>
        <v>84.8</v>
      </c>
      <c r="O14" s="18"/>
      <c r="P14" s="18"/>
      <c r="Q14" s="37">
        <f t="shared" si="1"/>
        <v>84.8</v>
      </c>
      <c r="R14" s="34"/>
      <c r="T14" s="16" t="s">
        <v>37</v>
      </c>
    </row>
    <row r="15" spans="1:20" ht="25.5" x14ac:dyDescent="0.2">
      <c r="A15" s="22" t="s">
        <v>74</v>
      </c>
      <c r="B15" s="22" t="s">
        <v>76</v>
      </c>
      <c r="C15" s="16" t="s">
        <v>108</v>
      </c>
      <c r="D15" s="74">
        <v>44044</v>
      </c>
      <c r="E15" s="74">
        <v>44044</v>
      </c>
      <c r="F15" s="16" t="s">
        <v>79</v>
      </c>
      <c r="G15" s="18"/>
      <c r="H15" s="18"/>
      <c r="I15" s="18"/>
      <c r="J15" s="86">
        <v>163.19999999999999</v>
      </c>
      <c r="K15" s="18"/>
      <c r="L15" s="18"/>
      <c r="M15" s="18"/>
      <c r="N15" s="31">
        <f t="shared" si="0"/>
        <v>163.19999999999999</v>
      </c>
      <c r="O15" s="18"/>
      <c r="P15" s="18"/>
      <c r="Q15" s="37">
        <f t="shared" si="1"/>
        <v>163.19999999999999</v>
      </c>
      <c r="R15" s="34"/>
      <c r="T15" s="41"/>
    </row>
    <row r="16" spans="1:20" ht="25.5" x14ac:dyDescent="0.2">
      <c r="A16" s="22" t="s">
        <v>74</v>
      </c>
      <c r="B16" s="22" t="s">
        <v>76</v>
      </c>
      <c r="C16" s="16" t="s">
        <v>108</v>
      </c>
      <c r="D16" s="74" t="s">
        <v>94</v>
      </c>
      <c r="E16" s="74" t="s">
        <v>94</v>
      </c>
      <c r="F16" s="16" t="s">
        <v>95</v>
      </c>
      <c r="G16" s="18"/>
      <c r="H16" s="18"/>
      <c r="I16" s="18"/>
      <c r="J16" s="42">
        <f>14.4+5.25</f>
        <v>19.649999999999999</v>
      </c>
      <c r="K16" s="18"/>
      <c r="L16" s="18"/>
      <c r="M16" s="18"/>
      <c r="N16" s="31">
        <f t="shared" si="0"/>
        <v>19.649999999999999</v>
      </c>
      <c r="O16" s="18"/>
      <c r="P16" s="18"/>
      <c r="Q16" s="37">
        <f t="shared" si="1"/>
        <v>19.649999999999999</v>
      </c>
      <c r="R16" s="34"/>
      <c r="T16" s="20" t="s">
        <v>26</v>
      </c>
    </row>
    <row r="17" spans="16:20" ht="13.5" thickBot="1" x14ac:dyDescent="0.25">
      <c r="R17" s="34"/>
      <c r="T17" s="21" t="s">
        <v>27</v>
      </c>
    </row>
    <row r="18" spans="16:20" ht="16.5" thickBot="1" x14ac:dyDescent="0.3">
      <c r="P18" s="8" t="s">
        <v>30</v>
      </c>
      <c r="Q18" s="39">
        <f>SUM(Q9:Q17)</f>
        <v>630.04999999999995</v>
      </c>
      <c r="R18" s="34"/>
      <c r="T18" s="17" t="s">
        <v>28</v>
      </c>
    </row>
    <row r="19" spans="16:20" x14ac:dyDescent="0.2">
      <c r="T19" s="44" t="s">
        <v>42</v>
      </c>
    </row>
    <row r="20" spans="16:20" ht="15.75" x14ac:dyDescent="0.25">
      <c r="R20" s="36"/>
      <c r="T20" s="18" t="s">
        <v>38</v>
      </c>
    </row>
    <row r="21" spans="16:20" x14ac:dyDescent="0.2">
      <c r="T21" s="18" t="s">
        <v>41</v>
      </c>
    </row>
    <row r="22" spans="16:20" x14ac:dyDescent="0.2">
      <c r="T22" s="18" t="s">
        <v>40</v>
      </c>
    </row>
  </sheetData>
  <mergeCells count="1">
    <mergeCell ref="A1:Q1"/>
  </mergeCells>
  <dataValidations count="1">
    <dataValidation type="list" allowBlank="1" showInputMessage="1" showErrorMessage="1" sqref="T8:T13 J11 H11:H16 C9:C16">
      <formula1>Description</formula1>
    </dataValidation>
  </dataValidations>
  <pageMargins left="0.7" right="0.7" top="0.75" bottom="0.75" header="0.3" footer="0.3"/>
  <pageSetup paperSize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C7" workbookViewId="0">
      <selection activeCell="C16" sqref="C16"/>
    </sheetView>
  </sheetViews>
  <sheetFormatPr defaultRowHeight="12.75" x14ac:dyDescent="0.2"/>
  <cols>
    <col min="1" max="1" width="15.28515625" customWidth="1"/>
    <col min="2" max="2" width="21.7109375" customWidth="1"/>
    <col min="3" max="3" width="42.5703125" customWidth="1"/>
    <col min="4" max="4" width="10.42578125" customWidth="1"/>
    <col min="5" max="5" width="11.28515625" customWidth="1"/>
    <col min="6" max="6" width="11.5703125" bestFit="1" customWidth="1"/>
    <col min="7" max="7" width="10.28515625" customWidth="1"/>
    <col min="8" max="8" width="11.85546875" bestFit="1" customWidth="1"/>
    <col min="9" max="9" width="9.140625" customWidth="1"/>
    <col min="10" max="10" width="12.42578125" customWidth="1"/>
    <col min="11" max="11" width="14.28515625" customWidth="1"/>
    <col min="12" max="12" width="9" customWidth="1"/>
    <col min="13" max="13" width="9.85546875" customWidth="1"/>
    <col min="14" max="14" width="10.42578125" customWidth="1"/>
    <col min="15" max="15" width="10.140625" customWidth="1"/>
    <col min="16" max="16" width="11" customWidth="1"/>
    <col min="17" max="17" width="12.85546875" customWidth="1"/>
    <col min="18" max="18" width="3.5703125" customWidth="1"/>
    <col min="19" max="19" width="2" style="43" customWidth="1"/>
    <col min="20" max="20" width="40.28515625" bestFit="1" customWidth="1"/>
  </cols>
  <sheetData>
    <row r="1" spans="1:20" ht="18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70"/>
      <c r="S1" s="7"/>
    </row>
    <row r="2" spans="1:20" ht="15.75" x14ac:dyDescent="0.25">
      <c r="B2" s="1" t="s">
        <v>4</v>
      </c>
      <c r="C2" s="1" t="str">
        <f>+'Summary Q4'!D3</f>
        <v>2019-20</v>
      </c>
    </row>
    <row r="3" spans="1:20" ht="15.75" x14ac:dyDescent="0.25">
      <c r="B3" s="1" t="s">
        <v>5</v>
      </c>
      <c r="C3" s="13" t="str">
        <f>+'Summary Q4'!D4</f>
        <v>Q4 = 01Jan2020 to 31Mar2020 (expenses paid during this period)</v>
      </c>
    </row>
    <row r="4" spans="1:20" ht="15.75" x14ac:dyDescent="0.25">
      <c r="B4" s="1" t="s">
        <v>2</v>
      </c>
      <c r="C4" s="3" t="s">
        <v>109</v>
      </c>
    </row>
    <row r="5" spans="1:20" ht="15.75" x14ac:dyDescent="0.25">
      <c r="B5" s="1" t="s">
        <v>3</v>
      </c>
      <c r="C5" s="3" t="s">
        <v>69</v>
      </c>
    </row>
    <row r="7" spans="1:20" ht="21" customHeight="1" x14ac:dyDescent="0.25">
      <c r="A7" s="24" t="s">
        <v>78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/>
      <c r="R7" s="15"/>
      <c r="T7" s="4" t="s">
        <v>1</v>
      </c>
    </row>
    <row r="8" spans="1:20" ht="39.75" customHeight="1" x14ac:dyDescent="0.2">
      <c r="A8" s="27" t="s">
        <v>36</v>
      </c>
      <c r="B8" s="27" t="s">
        <v>47</v>
      </c>
      <c r="C8" s="27" t="s">
        <v>48</v>
      </c>
      <c r="D8" s="27" t="s">
        <v>49</v>
      </c>
      <c r="E8" s="27" t="s">
        <v>50</v>
      </c>
      <c r="F8" s="27" t="s">
        <v>51</v>
      </c>
      <c r="G8" s="27" t="s">
        <v>52</v>
      </c>
      <c r="H8" s="27" t="s">
        <v>53</v>
      </c>
      <c r="I8" s="27" t="s">
        <v>54</v>
      </c>
      <c r="J8" s="27" t="s">
        <v>55</v>
      </c>
      <c r="K8" s="27" t="s">
        <v>56</v>
      </c>
      <c r="L8" s="27" t="s">
        <v>57</v>
      </c>
      <c r="M8" s="27" t="s">
        <v>58</v>
      </c>
      <c r="N8" s="27" t="s">
        <v>59</v>
      </c>
      <c r="O8" s="27" t="s">
        <v>60</v>
      </c>
      <c r="P8" s="27" t="s">
        <v>61</v>
      </c>
      <c r="Q8" s="27" t="s">
        <v>62</v>
      </c>
      <c r="R8" s="35"/>
      <c r="T8" s="2" t="s">
        <v>19</v>
      </c>
    </row>
    <row r="9" spans="1:20" ht="25.5" customHeight="1" x14ac:dyDescent="0.2">
      <c r="A9" s="22" t="s">
        <v>110</v>
      </c>
      <c r="B9" s="22" t="s">
        <v>69</v>
      </c>
      <c r="C9" s="2" t="s">
        <v>111</v>
      </c>
      <c r="D9" s="64">
        <v>43781</v>
      </c>
      <c r="E9" s="64">
        <v>43781</v>
      </c>
      <c r="F9" s="22" t="s">
        <v>79</v>
      </c>
      <c r="G9" s="28"/>
      <c r="H9" s="30"/>
      <c r="I9" s="31"/>
      <c r="J9" s="31">
        <v>320.92</v>
      </c>
      <c r="K9" s="31"/>
      <c r="L9" s="31">
        <f>10+12.5+22.5</f>
        <v>45</v>
      </c>
      <c r="M9" s="31"/>
      <c r="N9" s="31">
        <f>SUM(J9:L9)</f>
        <v>365.92</v>
      </c>
      <c r="O9" s="31"/>
      <c r="P9" s="31"/>
      <c r="Q9" s="37">
        <f>SUM(N9:P9)</f>
        <v>365.92</v>
      </c>
      <c r="R9" s="34"/>
      <c r="T9" s="2" t="s">
        <v>9</v>
      </c>
    </row>
    <row r="10" spans="1:20" ht="25.5" customHeight="1" x14ac:dyDescent="0.2">
      <c r="A10" s="47"/>
      <c r="B10" s="47"/>
      <c r="C10" s="46"/>
      <c r="D10" s="68"/>
      <c r="E10" s="68"/>
      <c r="F10" s="69"/>
      <c r="G10" s="15"/>
      <c r="H10" s="15"/>
      <c r="I10" s="15"/>
      <c r="J10" s="15"/>
      <c r="K10" s="15"/>
      <c r="L10" s="15"/>
      <c r="M10" s="15"/>
      <c r="N10" s="34"/>
      <c r="O10" s="34"/>
      <c r="P10" s="34"/>
      <c r="Q10" s="62"/>
      <c r="R10" s="34"/>
      <c r="T10" s="2" t="s">
        <v>11</v>
      </c>
    </row>
    <row r="11" spans="1:20" ht="25.5" customHeight="1" thickBot="1" x14ac:dyDescent="0.3">
      <c r="P11" s="8" t="s">
        <v>30</v>
      </c>
      <c r="Q11" s="63">
        <f>SUM(Q9:Q9)</f>
        <v>365.92</v>
      </c>
      <c r="R11" s="34"/>
      <c r="T11" s="2" t="s">
        <v>15</v>
      </c>
    </row>
    <row r="12" spans="1:20" ht="25.5" customHeight="1" x14ac:dyDescent="0.2">
      <c r="R12" s="34"/>
      <c r="T12" s="2" t="s">
        <v>7</v>
      </c>
    </row>
    <row r="13" spans="1:20" ht="25.5" customHeight="1" x14ac:dyDescent="0.2">
      <c r="R13" s="34"/>
      <c r="T13" s="2" t="s">
        <v>6</v>
      </c>
    </row>
    <row r="14" spans="1:20" ht="25.5" customHeight="1" x14ac:dyDescent="0.2">
      <c r="R14" s="34"/>
      <c r="T14" s="16" t="s">
        <v>37</v>
      </c>
    </row>
    <row r="15" spans="1:20" ht="25.5" customHeight="1" x14ac:dyDescent="0.2">
      <c r="R15" s="34"/>
      <c r="T15" s="41"/>
    </row>
    <row r="16" spans="1:20" ht="25.5" customHeight="1" x14ac:dyDescent="0.2">
      <c r="T16" s="20" t="s">
        <v>26</v>
      </c>
    </row>
    <row r="17" spans="20:20" ht="25.5" customHeight="1" x14ac:dyDescent="0.2">
      <c r="T17" s="21" t="s">
        <v>27</v>
      </c>
    </row>
    <row r="18" spans="20:20" ht="25.5" customHeight="1" x14ac:dyDescent="0.2">
      <c r="T18" s="17" t="s">
        <v>28</v>
      </c>
    </row>
    <row r="19" spans="20:20" ht="25.5" customHeight="1" x14ac:dyDescent="0.2">
      <c r="T19" s="44" t="s">
        <v>42</v>
      </c>
    </row>
    <row r="20" spans="20:20" ht="25.5" customHeight="1" x14ac:dyDescent="0.2">
      <c r="T20" s="18" t="s">
        <v>38</v>
      </c>
    </row>
    <row r="21" spans="20:20" ht="25.5" customHeight="1" x14ac:dyDescent="0.2">
      <c r="T21" s="18" t="s">
        <v>41</v>
      </c>
    </row>
    <row r="22" spans="20:20" ht="25.5" customHeight="1" x14ac:dyDescent="0.2">
      <c r="T22" s="18" t="s">
        <v>40</v>
      </c>
    </row>
  </sheetData>
  <mergeCells count="1">
    <mergeCell ref="A1:Q1"/>
  </mergeCells>
  <dataValidations count="1">
    <dataValidation type="list" allowBlank="1" showInputMessage="1" showErrorMessage="1" sqref="T8:T13 H10 J10 C9:C10">
      <formula1>Description</formula1>
    </dataValidation>
  </dataValidations>
  <pageMargins left="0.7" right="0.7" top="0.75" bottom="0.75" header="0.3" footer="0.3"/>
  <pageSetup paperSize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zoomScaleNormal="100" workbookViewId="0">
      <selection activeCell="E27" sqref="E27"/>
    </sheetView>
  </sheetViews>
  <sheetFormatPr defaultRowHeight="12.75" x14ac:dyDescent="0.2"/>
  <cols>
    <col min="1" max="1" width="14.28515625" customWidth="1"/>
    <col min="2" max="2" width="18.140625" customWidth="1"/>
    <col min="3" max="3" width="42.5703125" customWidth="1"/>
    <col min="4" max="4" width="10.42578125" customWidth="1"/>
    <col min="5" max="5" width="11.28515625" customWidth="1"/>
    <col min="6" max="6" width="10.5703125" bestFit="1" customWidth="1"/>
    <col min="7" max="7" width="10.28515625" customWidth="1"/>
    <col min="8" max="8" width="9.5703125" customWidth="1"/>
    <col min="9" max="9" width="9.140625" customWidth="1"/>
    <col min="10" max="10" width="12.42578125" customWidth="1"/>
    <col min="11" max="11" width="14.28515625" customWidth="1"/>
    <col min="12" max="12" width="9" customWidth="1"/>
    <col min="13" max="13" width="9.85546875" customWidth="1"/>
    <col min="14" max="14" width="10.42578125" customWidth="1"/>
    <col min="15" max="15" width="10.140625" customWidth="1"/>
    <col min="16" max="16" width="9.85546875" customWidth="1"/>
    <col min="17" max="17" width="11" bestFit="1" customWidth="1"/>
    <col min="18" max="18" width="3.5703125" customWidth="1"/>
    <col min="19" max="19" width="2" style="6" customWidth="1"/>
    <col min="20" max="20" width="40.28515625" bestFit="1" customWidth="1"/>
  </cols>
  <sheetData>
    <row r="1" spans="1:20" ht="18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23"/>
      <c r="S1" s="7"/>
    </row>
    <row r="2" spans="1:20" ht="15.75" x14ac:dyDescent="0.25">
      <c r="B2" s="1" t="s">
        <v>4</v>
      </c>
      <c r="C2" s="1" t="s">
        <v>63</v>
      </c>
    </row>
    <row r="3" spans="1:20" ht="15.75" x14ac:dyDescent="0.25">
      <c r="B3" s="1" t="s">
        <v>5</v>
      </c>
      <c r="C3" s="13" t="str">
        <f>+'Summary Q4'!D4</f>
        <v>Q4 = 01Jan2020 to 31Mar2020 (expenses paid during this period)</v>
      </c>
    </row>
    <row r="4" spans="1:20" ht="15.75" x14ac:dyDescent="0.25">
      <c r="B4" s="1" t="s">
        <v>2</v>
      </c>
      <c r="C4" s="3" t="s">
        <v>45</v>
      </c>
    </row>
    <row r="5" spans="1:20" ht="15.75" x14ac:dyDescent="0.25">
      <c r="B5" s="1" t="s">
        <v>3</v>
      </c>
      <c r="C5" s="3" t="s">
        <v>33</v>
      </c>
    </row>
    <row r="7" spans="1:20" ht="21" customHeight="1" x14ac:dyDescent="0.25">
      <c r="A7" s="24" t="s">
        <v>64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/>
      <c r="R7" s="15"/>
      <c r="T7" s="4" t="s">
        <v>1</v>
      </c>
    </row>
    <row r="8" spans="1:20" ht="39.75" customHeight="1" x14ac:dyDescent="0.2">
      <c r="A8" s="27" t="s">
        <v>36</v>
      </c>
      <c r="B8" s="27" t="s">
        <v>47</v>
      </c>
      <c r="C8" s="27" t="s">
        <v>48</v>
      </c>
      <c r="D8" s="27" t="s">
        <v>49</v>
      </c>
      <c r="E8" s="27" t="s">
        <v>50</v>
      </c>
      <c r="F8" s="27" t="s">
        <v>51</v>
      </c>
      <c r="G8" s="27" t="s">
        <v>52</v>
      </c>
      <c r="H8" s="27" t="s">
        <v>53</v>
      </c>
      <c r="I8" s="27" t="s">
        <v>54</v>
      </c>
      <c r="J8" s="27" t="s">
        <v>55</v>
      </c>
      <c r="K8" s="27" t="s">
        <v>56</v>
      </c>
      <c r="L8" s="27" t="s">
        <v>57</v>
      </c>
      <c r="M8" s="27" t="s">
        <v>58</v>
      </c>
      <c r="N8" s="27" t="s">
        <v>59</v>
      </c>
      <c r="O8" s="27" t="s">
        <v>60</v>
      </c>
      <c r="P8" s="27" t="s">
        <v>61</v>
      </c>
      <c r="Q8" s="27" t="s">
        <v>62</v>
      </c>
      <c r="R8" s="35"/>
      <c r="T8" s="2" t="s">
        <v>19</v>
      </c>
    </row>
    <row r="9" spans="1:20" x14ac:dyDescent="0.2">
      <c r="A9" s="28"/>
      <c r="B9" s="28"/>
      <c r="C9" s="2"/>
      <c r="D9" s="29"/>
      <c r="E9" s="29"/>
      <c r="F9" s="22"/>
      <c r="G9" s="28"/>
      <c r="H9" s="30"/>
      <c r="I9" s="31"/>
      <c r="J9" s="31"/>
      <c r="K9" s="31"/>
      <c r="L9" s="31"/>
      <c r="M9" s="31"/>
      <c r="N9" s="31">
        <f>SUM(I9:M9)</f>
        <v>0</v>
      </c>
      <c r="O9" s="31"/>
      <c r="P9" s="31"/>
      <c r="Q9" s="31">
        <f>SUM(N9:P9)</f>
        <v>0</v>
      </c>
      <c r="R9" s="34"/>
      <c r="T9" s="2" t="s">
        <v>9</v>
      </c>
    </row>
    <row r="10" spans="1:20" x14ac:dyDescent="0.2">
      <c r="A10" s="28"/>
      <c r="B10" s="28"/>
      <c r="C10" s="2"/>
      <c r="D10" s="29"/>
      <c r="E10" s="29"/>
      <c r="F10" s="2"/>
      <c r="G10" s="18"/>
      <c r="H10" s="33"/>
      <c r="I10" s="31"/>
      <c r="J10" s="31"/>
      <c r="K10" s="31"/>
      <c r="L10" s="31"/>
      <c r="M10" s="31"/>
      <c r="N10" s="31">
        <f t="shared" ref="N10:N19" si="0">SUM(I10:M10)</f>
        <v>0</v>
      </c>
      <c r="O10" s="31"/>
      <c r="P10" s="31"/>
      <c r="Q10" s="31">
        <f t="shared" ref="Q10:Q19" si="1">SUM(N10:P10)</f>
        <v>0</v>
      </c>
      <c r="R10" s="34"/>
      <c r="T10" s="2" t="s">
        <v>11</v>
      </c>
    </row>
    <row r="11" spans="1:20" x14ac:dyDescent="0.2">
      <c r="A11" s="28"/>
      <c r="B11" s="28"/>
      <c r="C11" s="2"/>
      <c r="D11" s="29"/>
      <c r="E11" s="29"/>
      <c r="F11" s="2"/>
      <c r="G11" s="18"/>
      <c r="H11" s="33"/>
      <c r="I11" s="31"/>
      <c r="J11" s="31"/>
      <c r="K11" s="31"/>
      <c r="L11" s="31"/>
      <c r="M11" s="31"/>
      <c r="N11" s="31">
        <f t="shared" si="0"/>
        <v>0</v>
      </c>
      <c r="O11" s="31"/>
      <c r="P11" s="31"/>
      <c r="Q11" s="31">
        <f t="shared" si="1"/>
        <v>0</v>
      </c>
      <c r="R11" s="34"/>
      <c r="T11" s="2" t="s">
        <v>15</v>
      </c>
    </row>
    <row r="12" spans="1:20" x14ac:dyDescent="0.2">
      <c r="A12" s="28"/>
      <c r="B12" s="28"/>
      <c r="C12" s="2"/>
      <c r="D12" s="29"/>
      <c r="E12" s="29"/>
      <c r="F12" s="2"/>
      <c r="G12" s="18"/>
      <c r="H12" s="33"/>
      <c r="I12" s="31"/>
      <c r="J12" s="31"/>
      <c r="K12" s="31"/>
      <c r="L12" s="31"/>
      <c r="M12" s="31"/>
      <c r="N12" s="31">
        <f t="shared" si="0"/>
        <v>0</v>
      </c>
      <c r="O12" s="31"/>
      <c r="P12" s="31"/>
      <c r="Q12" s="31">
        <f t="shared" si="1"/>
        <v>0</v>
      </c>
      <c r="R12" s="34"/>
      <c r="T12" s="2" t="s">
        <v>7</v>
      </c>
    </row>
    <row r="13" spans="1:20" x14ac:dyDescent="0.2">
      <c r="A13" s="28"/>
      <c r="B13" s="28"/>
      <c r="C13" s="2"/>
      <c r="D13" s="29"/>
      <c r="E13" s="29"/>
      <c r="F13" s="2"/>
      <c r="G13" s="18"/>
      <c r="H13" s="33"/>
      <c r="I13" s="31"/>
      <c r="J13" s="31"/>
      <c r="K13" s="31"/>
      <c r="L13" s="31"/>
      <c r="M13" s="31"/>
      <c r="N13" s="31">
        <f t="shared" si="0"/>
        <v>0</v>
      </c>
      <c r="O13" s="31"/>
      <c r="P13" s="31"/>
      <c r="Q13" s="31">
        <f t="shared" si="1"/>
        <v>0</v>
      </c>
      <c r="R13" s="34"/>
      <c r="T13" s="2" t="s">
        <v>6</v>
      </c>
    </row>
    <row r="14" spans="1:20" x14ac:dyDescent="0.2">
      <c r="A14" s="28"/>
      <c r="B14" s="28"/>
      <c r="C14" s="2"/>
      <c r="D14" s="29"/>
      <c r="E14" s="29"/>
      <c r="F14" s="2"/>
      <c r="G14" s="18"/>
      <c r="H14" s="33"/>
      <c r="I14" s="31"/>
      <c r="J14" s="31"/>
      <c r="K14" s="31"/>
      <c r="L14" s="31"/>
      <c r="M14" s="31"/>
      <c r="N14" s="31">
        <f t="shared" si="0"/>
        <v>0</v>
      </c>
      <c r="O14" s="31"/>
      <c r="P14" s="31"/>
      <c r="Q14" s="31">
        <f t="shared" si="1"/>
        <v>0</v>
      </c>
      <c r="R14" s="34"/>
      <c r="T14" s="16" t="s">
        <v>37</v>
      </c>
    </row>
    <row r="15" spans="1:20" x14ac:dyDescent="0.2">
      <c r="A15" s="28"/>
      <c r="B15" s="28"/>
      <c r="C15" s="2"/>
      <c r="D15" s="29"/>
      <c r="E15" s="29"/>
      <c r="F15" s="2"/>
      <c r="G15" s="18"/>
      <c r="H15" s="33"/>
      <c r="I15" s="31"/>
      <c r="J15" s="31"/>
      <c r="K15" s="31"/>
      <c r="L15" s="31"/>
      <c r="M15" s="31"/>
      <c r="N15" s="31">
        <f t="shared" si="0"/>
        <v>0</v>
      </c>
      <c r="O15" s="31"/>
      <c r="P15" s="31"/>
      <c r="Q15" s="31">
        <f t="shared" si="1"/>
        <v>0</v>
      </c>
      <c r="R15" s="34"/>
      <c r="T15" s="19"/>
    </row>
    <row r="16" spans="1:20" x14ac:dyDescent="0.2">
      <c r="A16" s="28"/>
      <c r="B16" s="28"/>
      <c r="C16" s="2"/>
      <c r="D16" s="29"/>
      <c r="E16" s="29"/>
      <c r="F16" s="2"/>
      <c r="G16" s="18"/>
      <c r="H16" s="33"/>
      <c r="I16" s="31"/>
      <c r="J16" s="31"/>
      <c r="K16" s="31"/>
      <c r="L16" s="31"/>
      <c r="M16" s="31"/>
      <c r="N16" s="31">
        <f t="shared" si="0"/>
        <v>0</v>
      </c>
      <c r="O16" s="31"/>
      <c r="P16" s="31"/>
      <c r="Q16" s="31">
        <f t="shared" si="1"/>
        <v>0</v>
      </c>
      <c r="R16" s="34"/>
      <c r="T16" s="20" t="s">
        <v>26</v>
      </c>
    </row>
    <row r="17" spans="1:20" x14ac:dyDescent="0.2">
      <c r="A17" s="28"/>
      <c r="B17" s="28"/>
      <c r="C17" s="22"/>
      <c r="D17" s="29"/>
      <c r="E17" s="29"/>
      <c r="F17" s="18"/>
      <c r="G17" s="18"/>
      <c r="H17" s="33"/>
      <c r="I17" s="31"/>
      <c r="J17" s="31"/>
      <c r="K17" s="31"/>
      <c r="L17" s="31"/>
      <c r="M17" s="31"/>
      <c r="N17" s="31">
        <f t="shared" si="0"/>
        <v>0</v>
      </c>
      <c r="O17" s="31"/>
      <c r="P17" s="31"/>
      <c r="Q17" s="31">
        <f t="shared" si="1"/>
        <v>0</v>
      </c>
      <c r="R17" s="34"/>
      <c r="T17" s="21" t="s">
        <v>27</v>
      </c>
    </row>
    <row r="18" spans="1:20" x14ac:dyDescent="0.2">
      <c r="A18" s="18"/>
      <c r="B18" s="18"/>
      <c r="C18" s="18"/>
      <c r="D18" s="32"/>
      <c r="E18" s="32"/>
      <c r="F18" s="18"/>
      <c r="G18" s="18"/>
      <c r="H18" s="33"/>
      <c r="I18" s="31"/>
      <c r="J18" s="31"/>
      <c r="K18" s="31"/>
      <c r="L18" s="31"/>
      <c r="M18" s="31"/>
      <c r="N18" s="31">
        <f t="shared" si="0"/>
        <v>0</v>
      </c>
      <c r="O18" s="31"/>
      <c r="P18" s="31"/>
      <c r="Q18" s="31">
        <f t="shared" si="1"/>
        <v>0</v>
      </c>
      <c r="R18" s="34"/>
      <c r="T18" s="17" t="s">
        <v>28</v>
      </c>
    </row>
    <row r="19" spans="1:20" x14ac:dyDescent="0.2">
      <c r="A19" s="18"/>
      <c r="B19" s="18"/>
      <c r="C19" s="18"/>
      <c r="D19" s="32"/>
      <c r="E19" s="32"/>
      <c r="F19" s="18"/>
      <c r="G19" s="18"/>
      <c r="H19" s="33"/>
      <c r="I19" s="31"/>
      <c r="J19" s="31"/>
      <c r="K19" s="31"/>
      <c r="L19" s="31"/>
      <c r="M19" s="31"/>
      <c r="N19" s="31">
        <f t="shared" si="0"/>
        <v>0</v>
      </c>
      <c r="O19" s="31"/>
      <c r="P19" s="31"/>
      <c r="Q19" s="31">
        <f t="shared" si="1"/>
        <v>0</v>
      </c>
      <c r="R19" s="34"/>
      <c r="T19" s="14"/>
    </row>
    <row r="20" spans="1:20" ht="13.5" thickBot="1" x14ac:dyDescent="0.25">
      <c r="T20" s="11" t="s">
        <v>42</v>
      </c>
    </row>
    <row r="21" spans="1:20" ht="16.5" thickBot="1" x14ac:dyDescent="0.3">
      <c r="P21" s="8" t="s">
        <v>30</v>
      </c>
      <c r="Q21" s="12">
        <f>SUM(Q9:Q19)</f>
        <v>0</v>
      </c>
      <c r="R21" s="36"/>
      <c r="T21" t="s">
        <v>38</v>
      </c>
    </row>
    <row r="22" spans="1:20" x14ac:dyDescent="0.2">
      <c r="T22" t="s">
        <v>41</v>
      </c>
    </row>
    <row r="23" spans="1:20" x14ac:dyDescent="0.2">
      <c r="T23" t="s">
        <v>40</v>
      </c>
    </row>
    <row r="24" spans="1:20" x14ac:dyDescent="0.2">
      <c r="T24" t="s">
        <v>39</v>
      </c>
    </row>
  </sheetData>
  <mergeCells count="1">
    <mergeCell ref="A1:Q1"/>
  </mergeCells>
  <dataValidations count="1">
    <dataValidation type="list" allowBlank="1" showInputMessage="1" showErrorMessage="1" sqref="J14:J20 H11:H21 T8:T13 C9:C17">
      <formula1>Description</formula1>
    </dataValidation>
  </dataValidations>
  <pageMargins left="0.75" right="0.74" top="0.75" bottom="0.75" header="0.5" footer="0.5"/>
  <pageSetup paperSize="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HIN Document" ma:contentTypeID="0x010100F5CC782DE02E0A46B8583BABC5F01BA000D0EF37ABE4CF2B48B9B61F29AF0A46B1" ma:contentTypeVersion="29" ma:contentTypeDescription="" ma:contentTypeScope="" ma:versionID="1ef4800aa4bfec087adb672f581849d1">
  <xsd:schema xmlns:xsd="http://www.w3.org/2001/XMLSchema" xmlns:xs="http://www.w3.org/2001/XMLSchema" xmlns:p="http://schemas.microsoft.com/office/2006/metadata/properties" xmlns:ns1="http://schemas.microsoft.com/sharepoint/v3" xmlns:ns2="ace8a13e-82a4-4a5e-91b5-6f8894e54366" xmlns:ns3="a3d71736-a0a0-4c21-88c8-8a2a4e50cf95" xmlns:ns4="77f56e56-7eb9-40f1-873e-f877521e69ba" targetNamespace="http://schemas.microsoft.com/office/2006/metadata/properties" ma:root="true" ma:fieldsID="7f3dec759050db946473227955e794ec" ns1:_="" ns2:_="" ns3:_="" ns4:_="">
    <xsd:import namespace="http://schemas.microsoft.com/sharepoint/v3"/>
    <xsd:import namespace="ace8a13e-82a4-4a5e-91b5-6f8894e54366"/>
    <xsd:import namespace="a3d71736-a0a0-4c21-88c8-8a2a4e50cf95"/>
    <xsd:import namespace="77f56e56-7eb9-40f1-873e-f877521e69ba"/>
    <xsd:element name="properties">
      <xsd:complexType>
        <xsd:sequence>
          <xsd:element name="documentManagement">
            <xsd:complexType>
              <xsd:all>
                <xsd:element ref="ns2:LHIN_x0020_Document" minOccurs="0"/>
                <xsd:element ref="ns1:RoutingRuleDescription" minOccurs="0"/>
                <xsd:element ref="ns2:Effective_x0020_Date" minOccurs="0"/>
                <xsd:element ref="ns2:Fiscal_x0020_Year" minOccurs="0"/>
                <xsd:element ref="ns3:HSP" minOccurs="0"/>
                <xsd:element ref="ns2:Sector" minOccurs="0"/>
                <xsd:element ref="ns4:Program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8a13e-82a4-4a5e-91b5-6f8894e54366" elementFormDefault="qualified">
    <xsd:import namespace="http://schemas.microsoft.com/office/2006/documentManagement/types"/>
    <xsd:import namespace="http://schemas.microsoft.com/office/infopath/2007/PartnerControls"/>
    <xsd:element name="LHIN_x0020_Document" ma:index="1" nillable="true" ma:displayName="LHIN Document" ma:format="Dropdown" ma:internalName="LHIN_x0020_Document">
      <xsd:simpleType>
        <xsd:restriction base="dms:Choice">
          <xsd:enumeration value="Action Item"/>
          <xsd:enumeration value="Advertisement"/>
          <xsd:enumeration value="Agenda"/>
          <xsd:enumeration value="Agreement/Contract"/>
          <xsd:enumeration value="Appendix"/>
          <xsd:enumeration value="Attestation"/>
          <xsd:enumeration value="Backgrounder"/>
          <xsd:enumeration value="Briefing Note"/>
          <xsd:enumeration value="Business Case"/>
          <xsd:enumeration value="Checklist"/>
          <xsd:enumeration value="Closed Session"/>
          <xsd:enumeration value="Constating Documents"/>
          <xsd:enumeration value="Contact List"/>
          <xsd:enumeration value="Data"/>
          <xsd:enumeration value="Declarations"/>
          <xsd:enumeration value="Evaluation"/>
          <xsd:enumeration value="Form"/>
          <xsd:enumeration value="Fax"/>
          <xsd:enumeration value="Graphic/Images"/>
          <xsd:enumeration value="Integration Decisions"/>
          <xsd:enumeration value="Labels &amp; Tent Cards"/>
          <xsd:enumeration value="Legal"/>
          <xsd:enumeration value="Legislation"/>
          <xsd:enumeration value="Letters/Correspondance"/>
          <xsd:enumeration value="Meeting Minutes"/>
          <xsd:enumeration value="Members"/>
          <xsd:enumeration value="Memo"/>
          <xsd:enumeration value="Newsletters"/>
          <xsd:enumeration value="Notice of Decision"/>
          <xsd:enumeration value="Orientation"/>
          <xsd:enumeration value="Other"/>
          <xsd:enumeration value="Presentation"/>
          <xsd:enumeration value="Procurement"/>
          <xsd:enumeration value="Project Document"/>
          <xsd:enumeration value="Proposal"/>
          <xsd:enumeration value="Policies/Procedures"/>
          <xsd:enumeration value="Recruitment"/>
          <xsd:enumeration value="Report"/>
          <xsd:enumeration value="Resource Tool"/>
          <xsd:enumeration value="Spreadsheet"/>
          <xsd:enumeration value="Survey &amp; Feedback"/>
          <xsd:enumeration value="Templates"/>
          <xsd:enumeration value="Toolkit"/>
        </xsd:restriction>
      </xsd:simpleType>
    </xsd:element>
    <xsd:element name="Effective_x0020_Date" ma:index="3" nillable="true" ma:displayName="Effective Date" ma:format="DateOnly" ma:internalName="Effective_x0020_Date">
      <xsd:simpleType>
        <xsd:restriction base="dms:DateTime"/>
      </xsd:simpleType>
    </xsd:element>
    <xsd:element name="Fiscal_x0020_Year" ma:index="4" nillable="true" ma:displayName="Fiscal Year" ma:format="Dropdown" ma:internalName="Fiscal_x0020_Year">
      <xsd:simpleType>
        <xsd:restriction base="dms:Choice">
          <xsd:enumeration value="N/A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2008/09"/>
          <xsd:enumeration value="2007/08"/>
          <xsd:enumeration value="2006/07"/>
          <xsd:enumeration value="2005/06"/>
          <xsd:enumeration value="Pre 2005/06"/>
        </xsd:restriction>
      </xsd:simpleType>
    </xsd:element>
    <xsd:element name="Sector" ma:index="6" nillable="true" ma:displayName="Sector" ma:format="Dropdown" ma:internalName="Sector">
      <xsd:simpleType>
        <xsd:restriction base="dms:Choice">
          <xsd:enumeration value="Aboriginal"/>
          <xsd:enumeration value="Community Care Access Centre"/>
          <xsd:enumeration value="Community Health Centres"/>
          <xsd:enumeration value="Community Support Services"/>
          <xsd:enumeration value="Family Health Teams"/>
          <xsd:enumeration value="French Lanuage Entity"/>
          <xsd:enumeration value="Hospital"/>
          <xsd:enumeration value="Long Term Care"/>
          <xsd:enumeration value="Mental Health &amp; Addictions"/>
          <xsd:enumeration value="Ministry of Health"/>
          <xsd:enumeration value="Other Primary Health Care"/>
          <xsd:enumeration value="Stake Holders"/>
          <xsd:enumeration value="All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1736-a0a0-4c21-88c8-8a2a4e50cf95" elementFormDefault="qualified">
    <xsd:import namespace="http://schemas.microsoft.com/office/2006/documentManagement/types"/>
    <xsd:import namespace="http://schemas.microsoft.com/office/infopath/2007/PartnerControls"/>
    <xsd:element name="HSP" ma:index="5" nillable="true" ma:displayName="HSP" ma:internalName="HS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56e56-7eb9-40f1-873e-f877521e69ba" elementFormDefault="qualified">
    <xsd:import namespace="http://schemas.microsoft.com/office/2006/documentManagement/types"/>
    <xsd:import namespace="http://schemas.microsoft.com/office/infopath/2007/PartnerControls"/>
    <xsd:element name="Program" ma:index="7" nillable="true" ma:displayName="Program" ma:format="Dropdown" ma:internalName="Program">
      <xsd:simpleType>
        <xsd:restriction base="dms:Choice">
          <xsd:enumeration value="Aging at Home"/>
          <xsd:enumeration value="Cancer Care Ontario"/>
          <xsd:enumeration value="Care Connectors"/>
          <xsd:enumeration value="Eating Disorder Awareness and Prevention"/>
          <xsd:enumeration value="e-Health"/>
          <xsd:enumeration value="Funding Formula"/>
          <xsd:enumeration value="Health Infrastructure Renewal Fund"/>
          <xsd:enumeration value="High Growth Funding"/>
          <xsd:enumeration value="LHIN Operations"/>
          <xsd:enumeration value="Ministry Initiatives"/>
          <xsd:enumeration value="New LHIN Funding"/>
          <xsd:enumeration value="Post Construction Operating Plan"/>
          <xsd:enumeration value="Provincial Priorities"/>
          <xsd:enumeration value="Reallocation"/>
          <xsd:enumeration value="Recoveries"/>
          <xsd:enumeration value="Urgent Priorities Fund"/>
          <xsd:enumeration value="Wait Time"/>
          <xsd:enumeration value="Other"/>
        </xsd:restriction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ffective_x0020_Date xmlns="ace8a13e-82a4-4a5e-91b5-6f8894e54366">2013-02-28T05:00:00+00:00</Effective_x0020_Date>
    <Sector xmlns="ace8a13e-82a4-4a5e-91b5-6f8894e54366" xsi:nil="true"/>
    <Program xmlns="77f56e56-7eb9-40f1-873e-f877521e69ba" xsi:nil="true"/>
    <HSP xmlns="a3d71736-a0a0-4c21-88c8-8a2a4e50cf95" xsi:nil="true"/>
    <LHIN_x0020_Document xmlns="ace8a13e-82a4-4a5e-91b5-6f8894e54366">Spreadsheet</LHIN_x0020_Document>
    <RoutingRuleDescription xmlns="http://schemas.microsoft.com/sharepoint/v3">ESC LHIN - Q4 - 2012-13 -  Posting of Expenses (01Jan13 to 31Mar13</RoutingRuleDescription>
    <Fiscal_x0020_Year xmlns="ace8a13e-82a4-4a5e-91b5-6f8894e54366">2013/14</Fiscal_x0020_Year>
  </documentManagement>
</p:properties>
</file>

<file path=customXml/item5.xml><?xml version="1.0" encoding="utf-8"?>
<?mso-contentType ?>
<SharedContentType xmlns="Microsoft.SharePoint.Taxonomy.ContentTypeSync" SourceId="9d11c96e-02d6-440f-a658-0f5809387797" ContentTypeId="0x010100F5CC782DE02E0A46B8583BABC5F01BA0" PreviousValue="false"/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4F349E-CBD2-4016-89F4-34B9B5C4001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F10CA99-CC16-4E32-ADD0-5D159CDCE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e8a13e-82a4-4a5e-91b5-6f8894e54366"/>
    <ds:schemaRef ds:uri="a3d71736-a0a0-4c21-88c8-8a2a4e50cf95"/>
    <ds:schemaRef ds:uri="77f56e56-7eb9-40f1-873e-f877521e6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3F271A-F041-48A0-8D7F-0E0AB02E2E0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BF688E8-53B2-447E-86FD-AAF6CA519192}">
  <ds:schemaRefs>
    <ds:schemaRef ds:uri="http://schemas.microsoft.com/sharepoint/v3"/>
    <ds:schemaRef ds:uri="http://purl.org/dc/terms/"/>
    <ds:schemaRef ds:uri="http://schemas.openxmlformats.org/package/2006/metadata/core-properties"/>
    <ds:schemaRef ds:uri="a3d71736-a0a0-4c21-88c8-8a2a4e50cf95"/>
    <ds:schemaRef ds:uri="http://schemas.microsoft.com/office/2006/documentManagement/types"/>
    <ds:schemaRef ds:uri="ace8a13e-82a4-4a5e-91b5-6f8894e54366"/>
    <ds:schemaRef ds:uri="http://purl.org/dc/elements/1.1/"/>
    <ds:schemaRef ds:uri="http://schemas.microsoft.com/office/2006/metadata/properties"/>
    <ds:schemaRef ds:uri="77f56e56-7eb9-40f1-873e-f877521e69b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067101E6-1D84-464B-B804-4644610B5C19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2A486A0A-7903-4753-AFE4-3977F60B62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 Q4</vt:lpstr>
      <vt:lpstr>Gary Switzer</vt:lpstr>
      <vt:lpstr>Pete Crvenkovski</vt:lpstr>
      <vt:lpstr>Cathy Kelly</vt:lpstr>
      <vt:lpstr>Jean-Francois Harvey</vt:lpstr>
      <vt:lpstr>Nicole Robinson</vt:lpstr>
      <vt:lpstr>Robert Bailey</vt:lpstr>
      <vt:lpstr>'Summary Q4'!Description</vt:lpstr>
      <vt:lpstr>'Gary Switzer'!Print_Area</vt:lpstr>
      <vt:lpstr>'Robert Bailey'!Print_Area</vt:lpstr>
      <vt:lpstr>'Summary Q4'!Print_Area</vt:lpstr>
    </vt:vector>
  </TitlesOfParts>
  <Company>Ministry of Health and Long-Term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deHaas, Jenn</cp:lastModifiedBy>
  <cp:lastPrinted>2020-05-01T16:45:44Z</cp:lastPrinted>
  <dcterms:created xsi:type="dcterms:W3CDTF">2010-03-10T16:27:15Z</dcterms:created>
  <dcterms:modified xsi:type="dcterms:W3CDTF">2020-05-01T16:46:07Z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DCNNMPJYQ5W5-109-1696</vt:lpwstr>
  </property>
  <property fmtid="{D5CDD505-2E9C-101B-9397-08002B2CF9AE}" pid="3" name="_dlc_DocIdItemGuid">
    <vt:lpwstr>3a0a77cf-66c9-4505-9a9a-bc44eed33b3c</vt:lpwstr>
  </property>
  <property fmtid="{D5CDD505-2E9C-101B-9397-08002B2CF9AE}" pid="4" name="_dlc_DocIdUrl">
    <vt:lpwstr>http://portal.lhins.on.ca/ec/administrative/financial_management/_layouts/DocIdRedir.aspx?ID=DCNNMPJYQ5W5-109-1696, DCNNMPJYQ5W5-109-1696</vt:lpwstr>
  </property>
  <property fmtid="{D5CDD505-2E9C-101B-9397-08002B2CF9AE}" pid="5" name="ContentTypeId">
    <vt:lpwstr>0x010100F5CC782DE02E0A46B8583BABC5F01BA000D0EF37ABE4CF2B48B9B61F29AF0A46B1</vt:lpwstr>
  </property>
</Properties>
</file>